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20"/>
  </bookViews>
  <sheets>
    <sheet name="Data " sheetId="7" r:id="rId1"/>
    <sheet name="Course Out Come" sheetId="8" r:id="rId2"/>
  </sheets>
  <definedNames>
    <definedName name="_xlnm.Print_Area" localSheetId="1">'Course Out Come'!$A$1:$AA$59</definedName>
    <definedName name="_xlnm.Print_Area" localSheetId="0">'Data '!$A$1:$BG$42</definedName>
  </definedNames>
  <calcPr calcId="125725"/>
</workbook>
</file>

<file path=xl/calcChain.xml><?xml version="1.0" encoding="utf-8"?>
<calcChain xmlns="http://schemas.openxmlformats.org/spreadsheetml/2006/main">
  <c r="G7" i="8"/>
  <c r="G34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L7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Q3" i="7"/>
  <c r="D9" i="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C3" i="7"/>
  <c r="A3"/>
  <c r="I2" i="8"/>
  <c r="V7"/>
  <c r="U7"/>
  <c r="T7"/>
  <c r="S7"/>
  <c r="R7"/>
  <c r="Q7"/>
  <c r="P7"/>
  <c r="O7"/>
  <c r="N7"/>
  <c r="M7"/>
  <c r="K7"/>
  <c r="J7"/>
  <c r="I7"/>
  <c r="H7"/>
  <c r="F7"/>
  <c r="E7"/>
  <c r="D7"/>
  <c r="C7"/>
  <c r="W9" l="1"/>
  <c r="W7" l="1"/>
  <c r="B5"/>
  <c r="G35" s="1"/>
  <c r="G37" l="1"/>
  <c r="G36"/>
  <c r="G38" s="1"/>
  <c r="AA7"/>
  <c r="Z7"/>
  <c r="Y7"/>
  <c r="X7"/>
  <c r="A41" l="1"/>
  <c r="A1"/>
  <c r="Z2"/>
  <c r="R1"/>
  <c r="R2"/>
  <c r="I1"/>
  <c r="C4" i="7"/>
  <c r="Q4" s="1"/>
  <c r="A4"/>
  <c r="O4" s="1"/>
  <c r="O3"/>
  <c r="B8" i="8" l="1"/>
  <c r="L8" l="1"/>
  <c r="L34" s="1"/>
  <c r="L35" s="1"/>
  <c r="L36" s="1"/>
  <c r="L38" s="1"/>
  <c r="G8"/>
  <c r="R10"/>
  <c r="S10"/>
  <c r="T10"/>
  <c r="U10"/>
  <c r="V10"/>
  <c r="R11"/>
  <c r="S11"/>
  <c r="T11"/>
  <c r="U11"/>
  <c r="V11"/>
  <c r="R12"/>
  <c r="S12"/>
  <c r="T12"/>
  <c r="U12"/>
  <c r="V12"/>
  <c r="R13"/>
  <c r="S13"/>
  <c r="T13"/>
  <c r="U13"/>
  <c r="V13"/>
  <c r="R14"/>
  <c r="S14"/>
  <c r="T14"/>
  <c r="U14"/>
  <c r="V14"/>
  <c r="R15"/>
  <c r="S15"/>
  <c r="T15"/>
  <c r="U15"/>
  <c r="V15"/>
  <c r="R16"/>
  <c r="S16"/>
  <c r="T16"/>
  <c r="U16"/>
  <c r="V16"/>
  <c r="R17"/>
  <c r="S17"/>
  <c r="T17"/>
  <c r="U17"/>
  <c r="V17"/>
  <c r="R18"/>
  <c r="S18"/>
  <c r="T18"/>
  <c r="U18"/>
  <c r="V18"/>
  <c r="R19"/>
  <c r="S19"/>
  <c r="T19"/>
  <c r="U19"/>
  <c r="V19"/>
  <c r="R20"/>
  <c r="S20"/>
  <c r="T20"/>
  <c r="U20"/>
  <c r="V20"/>
  <c r="R21"/>
  <c r="S21"/>
  <c r="T21"/>
  <c r="U21"/>
  <c r="V21"/>
  <c r="R22"/>
  <c r="S22"/>
  <c r="T22"/>
  <c r="U22"/>
  <c r="V22"/>
  <c r="R23"/>
  <c r="S23"/>
  <c r="T23"/>
  <c r="U23"/>
  <c r="V23"/>
  <c r="R24"/>
  <c r="S24"/>
  <c r="T24"/>
  <c r="U24"/>
  <c r="V24"/>
  <c r="R25"/>
  <c r="S25"/>
  <c r="T25"/>
  <c r="U25"/>
  <c r="V25"/>
  <c r="R26"/>
  <c r="S26"/>
  <c r="T26"/>
  <c r="U26"/>
  <c r="V26"/>
  <c r="R27"/>
  <c r="S27"/>
  <c r="T27"/>
  <c r="U27"/>
  <c r="V27"/>
  <c r="R28"/>
  <c r="S28"/>
  <c r="T28"/>
  <c r="U28"/>
  <c r="V28"/>
  <c r="R29"/>
  <c r="S29"/>
  <c r="T29"/>
  <c r="U29"/>
  <c r="V29"/>
  <c r="R30"/>
  <c r="S30"/>
  <c r="T30"/>
  <c r="U30"/>
  <c r="V30"/>
  <c r="R31"/>
  <c r="S31"/>
  <c r="T31"/>
  <c r="U31"/>
  <c r="V31"/>
  <c r="R32"/>
  <c r="S32"/>
  <c r="T32"/>
  <c r="U32"/>
  <c r="V32"/>
  <c r="R33"/>
  <c r="S33"/>
  <c r="T33"/>
  <c r="U33"/>
  <c r="V33"/>
  <c r="V9"/>
  <c r="U9"/>
  <c r="T9"/>
  <c r="S9"/>
  <c r="R9"/>
  <c r="M10"/>
  <c r="N10"/>
  <c r="O10"/>
  <c r="P10"/>
  <c r="Q10"/>
  <c r="M11"/>
  <c r="N11"/>
  <c r="O11"/>
  <c r="P11"/>
  <c r="Q11"/>
  <c r="M12"/>
  <c r="N12"/>
  <c r="O12"/>
  <c r="P12"/>
  <c r="Q12"/>
  <c r="M13"/>
  <c r="N13"/>
  <c r="O13"/>
  <c r="P13"/>
  <c r="Q13"/>
  <c r="M14"/>
  <c r="N14"/>
  <c r="O14"/>
  <c r="P14"/>
  <c r="Q14"/>
  <c r="M15"/>
  <c r="N15"/>
  <c r="O15"/>
  <c r="P15"/>
  <c r="Q15"/>
  <c r="M16"/>
  <c r="N16"/>
  <c r="O16"/>
  <c r="P16"/>
  <c r="Q16"/>
  <c r="M17"/>
  <c r="N17"/>
  <c r="O17"/>
  <c r="P17"/>
  <c r="Q17"/>
  <c r="M18"/>
  <c r="N18"/>
  <c r="O18"/>
  <c r="P18"/>
  <c r="Q18"/>
  <c r="M19"/>
  <c r="N19"/>
  <c r="O19"/>
  <c r="P19"/>
  <c r="Q19"/>
  <c r="M20"/>
  <c r="N20"/>
  <c r="O20"/>
  <c r="P20"/>
  <c r="Q20"/>
  <c r="M21"/>
  <c r="N21"/>
  <c r="O21"/>
  <c r="P21"/>
  <c r="Q21"/>
  <c r="M22"/>
  <c r="N22"/>
  <c r="O22"/>
  <c r="P22"/>
  <c r="Q22"/>
  <c r="M23"/>
  <c r="N23"/>
  <c r="O23"/>
  <c r="P23"/>
  <c r="Q23"/>
  <c r="M24"/>
  <c r="N24"/>
  <c r="O24"/>
  <c r="P24"/>
  <c r="Q24"/>
  <c r="M25"/>
  <c r="N25"/>
  <c r="O25"/>
  <c r="P25"/>
  <c r="Q25"/>
  <c r="M26"/>
  <c r="N26"/>
  <c r="O26"/>
  <c r="P26"/>
  <c r="Q26"/>
  <c r="M27"/>
  <c r="N27"/>
  <c r="O27"/>
  <c r="P27"/>
  <c r="Q27"/>
  <c r="M28"/>
  <c r="N28"/>
  <c r="O28"/>
  <c r="P28"/>
  <c r="Q28"/>
  <c r="M29"/>
  <c r="N29"/>
  <c r="O29"/>
  <c r="P29"/>
  <c r="Q29"/>
  <c r="M30"/>
  <c r="N30"/>
  <c r="O30"/>
  <c r="P30"/>
  <c r="Q30"/>
  <c r="M31"/>
  <c r="N31"/>
  <c r="O31"/>
  <c r="P31"/>
  <c r="Q31"/>
  <c r="M32"/>
  <c r="N32"/>
  <c r="O32"/>
  <c r="P32"/>
  <c r="Q32"/>
  <c r="M33"/>
  <c r="N33"/>
  <c r="O33"/>
  <c r="P33"/>
  <c r="Q33"/>
  <c r="Q9"/>
  <c r="P9"/>
  <c r="O9"/>
  <c r="N9"/>
  <c r="M9"/>
  <c r="L37" l="1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J9"/>
  <c r="I9"/>
  <c r="H9"/>
  <c r="C10"/>
  <c r="E10"/>
  <c r="F10"/>
  <c r="C11"/>
  <c r="E11"/>
  <c r="F11"/>
  <c r="C12"/>
  <c r="E12"/>
  <c r="F12"/>
  <c r="C13"/>
  <c r="E13"/>
  <c r="F13"/>
  <c r="C14"/>
  <c r="E14"/>
  <c r="F14"/>
  <c r="C15"/>
  <c r="E15"/>
  <c r="F15"/>
  <c r="C16"/>
  <c r="E16"/>
  <c r="F16"/>
  <c r="C17"/>
  <c r="E17"/>
  <c r="F17"/>
  <c r="C18"/>
  <c r="E18"/>
  <c r="F18"/>
  <c r="C19"/>
  <c r="E19"/>
  <c r="F19"/>
  <c r="C20"/>
  <c r="E20"/>
  <c r="F20"/>
  <c r="C21"/>
  <c r="E21"/>
  <c r="F21"/>
  <c r="C22"/>
  <c r="E22"/>
  <c r="F22"/>
  <c r="C23"/>
  <c r="E23"/>
  <c r="F23"/>
  <c r="C24"/>
  <c r="E24"/>
  <c r="F24"/>
  <c r="C25"/>
  <c r="E25"/>
  <c r="F25"/>
  <c r="C26"/>
  <c r="E26"/>
  <c r="F26"/>
  <c r="C27"/>
  <c r="E27"/>
  <c r="F27"/>
  <c r="C28"/>
  <c r="E28"/>
  <c r="F28"/>
  <c r="C29"/>
  <c r="E29"/>
  <c r="F29"/>
  <c r="C30"/>
  <c r="E30"/>
  <c r="F30"/>
  <c r="C31"/>
  <c r="E31"/>
  <c r="F31"/>
  <c r="C32"/>
  <c r="E32"/>
  <c r="F32"/>
  <c r="C33"/>
  <c r="E33"/>
  <c r="F33"/>
  <c r="F9"/>
  <c r="E9"/>
  <c r="C9"/>
  <c r="Y8"/>
  <c r="Z8"/>
  <c r="AA8"/>
  <c r="C8"/>
  <c r="D8"/>
  <c r="E8"/>
  <c r="F8"/>
  <c r="H8"/>
  <c r="I8"/>
  <c r="J8"/>
  <c r="K8"/>
  <c r="M8"/>
  <c r="N8"/>
  <c r="O8"/>
  <c r="P8"/>
  <c r="Q8"/>
  <c r="R8"/>
  <c r="S8"/>
  <c r="T8"/>
  <c r="U8"/>
  <c r="V8"/>
  <c r="X8"/>
  <c r="W8"/>
  <c r="X9"/>
  <c r="Y9"/>
  <c r="Z9"/>
  <c r="A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W10"/>
  <c r="X10"/>
  <c r="Y10"/>
  <c r="Z10"/>
  <c r="AA10"/>
  <c r="W11"/>
  <c r="X11"/>
  <c r="Y11"/>
  <c r="Z11"/>
  <c r="AA11"/>
  <c r="W12"/>
  <c r="X12"/>
  <c r="Y12"/>
  <c r="Z12"/>
  <c r="AA12"/>
  <c r="W13"/>
  <c r="X13"/>
  <c r="Y13"/>
  <c r="Z13"/>
  <c r="AA13"/>
  <c r="W14"/>
  <c r="X14"/>
  <c r="Y14"/>
  <c r="Z14"/>
  <c r="AA14"/>
  <c r="W15"/>
  <c r="X15"/>
  <c r="Y15"/>
  <c r="Z15"/>
  <c r="AA15"/>
  <c r="W16"/>
  <c r="X16"/>
  <c r="Y16"/>
  <c r="Z16"/>
  <c r="AA16"/>
  <c r="W17"/>
  <c r="X17"/>
  <c r="Y17"/>
  <c r="Z17"/>
  <c r="AA17"/>
  <c r="W18"/>
  <c r="X18"/>
  <c r="Y18"/>
  <c r="Z18"/>
  <c r="AA18"/>
  <c r="W19"/>
  <c r="X19"/>
  <c r="Y19"/>
  <c r="Z19"/>
  <c r="AA19"/>
  <c r="W20"/>
  <c r="X20"/>
  <c r="Y20"/>
  <c r="Z20"/>
  <c r="AA20"/>
  <c r="W21"/>
  <c r="X21"/>
  <c r="Y21"/>
  <c r="Z21"/>
  <c r="AA21"/>
  <c r="W22"/>
  <c r="X22"/>
  <c r="Y22"/>
  <c r="Z22"/>
  <c r="AA22"/>
  <c r="W23"/>
  <c r="X23"/>
  <c r="Y23"/>
  <c r="Z23"/>
  <c r="AA23"/>
  <c r="W24"/>
  <c r="X24"/>
  <c r="Y24"/>
  <c r="Z24"/>
  <c r="AA24"/>
  <c r="W25"/>
  <c r="X25"/>
  <c r="Y25"/>
  <c r="Z25"/>
  <c r="AA25"/>
  <c r="W26"/>
  <c r="X26"/>
  <c r="Y26"/>
  <c r="Z26"/>
  <c r="AA26"/>
  <c r="W27"/>
  <c r="X27"/>
  <c r="Y27"/>
  <c r="Z27"/>
  <c r="AA27"/>
  <c r="W28"/>
  <c r="X28"/>
  <c r="Y28"/>
  <c r="Z28"/>
  <c r="AA28"/>
  <c r="W29"/>
  <c r="X29"/>
  <c r="Y29"/>
  <c r="Z29"/>
  <c r="AA29"/>
  <c r="W30"/>
  <c r="X30"/>
  <c r="Y30"/>
  <c r="Z30"/>
  <c r="AA30"/>
  <c r="W31"/>
  <c r="X31"/>
  <c r="Y31"/>
  <c r="Z31"/>
  <c r="AA31"/>
  <c r="W32"/>
  <c r="X32"/>
  <c r="Y32"/>
  <c r="Z32"/>
  <c r="AA32"/>
  <c r="W33"/>
  <c r="X33"/>
  <c r="Y33"/>
  <c r="Z33"/>
  <c r="AA33"/>
  <c r="K34" l="1"/>
  <c r="K35" s="1"/>
  <c r="K37" s="1"/>
  <c r="E34"/>
  <c r="E35" s="1"/>
  <c r="E36" s="1"/>
  <c r="E38" s="1"/>
  <c r="D34"/>
  <c r="D35" s="1"/>
  <c r="D37" s="1"/>
  <c r="H34"/>
  <c r="H35" s="1"/>
  <c r="H37" s="1"/>
  <c r="C34"/>
  <c r="C35" s="1"/>
  <c r="C36" s="1"/>
  <c r="C38" s="1"/>
  <c r="I34"/>
  <c r="I35" s="1"/>
  <c r="I37" s="1"/>
  <c r="F34"/>
  <c r="F35" s="1"/>
  <c r="F36" s="1"/>
  <c r="F38" s="1"/>
  <c r="J34"/>
  <c r="J35" s="1"/>
  <c r="J36" s="1"/>
  <c r="J38" s="1"/>
  <c r="T34"/>
  <c r="T35" s="1"/>
  <c r="T37" s="1"/>
  <c r="Q34"/>
  <c r="Q35" s="1"/>
  <c r="M34"/>
  <c r="M35" s="1"/>
  <c r="M36" s="1"/>
  <c r="M38" s="1"/>
  <c r="U34"/>
  <c r="U35" s="1"/>
  <c r="N34"/>
  <c r="N35" s="1"/>
  <c r="V34"/>
  <c r="V35" s="1"/>
  <c r="V36" s="1"/>
  <c r="V38" s="1"/>
  <c r="R34"/>
  <c r="R35" s="1"/>
  <c r="O34"/>
  <c r="O35" s="1"/>
  <c r="O37" s="1"/>
  <c r="S34"/>
  <c r="S35" s="1"/>
  <c r="P34"/>
  <c r="P35" s="1"/>
  <c r="AA34"/>
  <c r="AA35" s="1"/>
  <c r="AA36" s="1"/>
  <c r="AA38" s="1"/>
  <c r="Z34"/>
  <c r="Z35" s="1"/>
  <c r="Z36" s="1"/>
  <c r="Z38" s="1"/>
  <c r="X34"/>
  <c r="X35" s="1"/>
  <c r="Y34"/>
  <c r="Y35" s="1"/>
  <c r="W34"/>
  <c r="W35" s="1"/>
  <c r="Y36" l="1"/>
  <c r="Y38" s="1"/>
  <c r="G48"/>
  <c r="S36"/>
  <c r="S38" s="1"/>
  <c r="S37"/>
  <c r="P37"/>
  <c r="P36"/>
  <c r="P38" s="1"/>
  <c r="U36"/>
  <c r="U38" s="1"/>
  <c r="U37"/>
  <c r="N37"/>
  <c r="N36"/>
  <c r="N38" s="1"/>
  <c r="Q37"/>
  <c r="Q36"/>
  <c r="Q38" s="1"/>
  <c r="R36"/>
  <c r="R38" s="1"/>
  <c r="R37"/>
  <c r="O36"/>
  <c r="O38" s="1"/>
  <c r="M37"/>
  <c r="T36"/>
  <c r="T38" s="1"/>
  <c r="V37"/>
  <c r="C37"/>
  <c r="E37"/>
  <c r="I36"/>
  <c r="I38" s="1"/>
  <c r="F37"/>
  <c r="D36"/>
  <c r="D38" s="1"/>
  <c r="H36"/>
  <c r="H38" s="1"/>
  <c r="J37"/>
  <c r="K36"/>
  <c r="K38" s="1"/>
  <c r="X36"/>
  <c r="X38" s="1"/>
  <c r="E48"/>
  <c r="Z37"/>
  <c r="H48"/>
  <c r="AA37"/>
  <c r="J48"/>
  <c r="W36"/>
  <c r="W38" s="1"/>
  <c r="C48"/>
  <c r="W37"/>
  <c r="X37"/>
  <c r="Y37"/>
  <c r="G50" l="1"/>
  <c r="G49"/>
  <c r="G51" s="1"/>
  <c r="J50"/>
  <c r="J49"/>
  <c r="J51" s="1"/>
  <c r="E50"/>
  <c r="E49"/>
  <c r="E51" s="1"/>
  <c r="H50"/>
  <c r="H49"/>
  <c r="H51" s="1"/>
  <c r="C50"/>
  <c r="C49"/>
  <c r="C51" s="1"/>
</calcChain>
</file>

<file path=xl/sharedStrings.xml><?xml version="1.0" encoding="utf-8"?>
<sst xmlns="http://schemas.openxmlformats.org/spreadsheetml/2006/main" count="177" uniqueCount="66">
  <si>
    <t>COs</t>
  </si>
  <si>
    <t>Quiz</t>
  </si>
  <si>
    <t>CO1</t>
  </si>
  <si>
    <t>Q5</t>
  </si>
  <si>
    <t>Q1</t>
  </si>
  <si>
    <t>CO2</t>
  </si>
  <si>
    <t>Q3</t>
  </si>
  <si>
    <t>CO3</t>
  </si>
  <si>
    <t>Q2</t>
  </si>
  <si>
    <t>Q9</t>
  </si>
  <si>
    <t>CO4</t>
  </si>
  <si>
    <t>Q4</t>
  </si>
  <si>
    <t>CO5</t>
  </si>
  <si>
    <t>END SEM MARKS</t>
  </si>
  <si>
    <t>Student</t>
  </si>
  <si>
    <t>Q6</t>
  </si>
  <si>
    <t>Q7</t>
  </si>
  <si>
    <t>Q8</t>
  </si>
  <si>
    <t>Q10</t>
  </si>
  <si>
    <t>A1</t>
  </si>
  <si>
    <t>A2</t>
  </si>
  <si>
    <t>A3</t>
  </si>
  <si>
    <t>A4</t>
  </si>
  <si>
    <t>A5</t>
  </si>
  <si>
    <t>End Sem Exam</t>
  </si>
  <si>
    <t>CO-1</t>
  </si>
  <si>
    <t>CO-2</t>
  </si>
  <si>
    <t>CO-3</t>
  </si>
  <si>
    <t>CO-4</t>
  </si>
  <si>
    <t>CO-5</t>
  </si>
  <si>
    <t>Cos</t>
  </si>
  <si>
    <t xml:space="preserve">Grading </t>
  </si>
  <si>
    <t xml:space="preserve">S. No. </t>
  </si>
  <si>
    <t>% Attainment</t>
  </si>
  <si>
    <t>Level of Attainment</t>
  </si>
  <si>
    <t xml:space="preserve">No. of Students Scored More Than Target Value </t>
  </si>
  <si>
    <t>Count of Students</t>
  </si>
  <si>
    <t>COs (Mid Sem - 1)</t>
  </si>
  <si>
    <t>COs (Mid Sem - 2)</t>
  </si>
  <si>
    <t>Mid  Sem - 1</t>
  </si>
  <si>
    <t>Mid  Sem - 2</t>
  </si>
  <si>
    <t xml:space="preserve">CO - Attainment </t>
  </si>
  <si>
    <t>QUIZ MARKS</t>
  </si>
  <si>
    <t>MID SEM - 1 MARKS</t>
  </si>
  <si>
    <t>MID SEM - 2 MARKS</t>
  </si>
  <si>
    <t>ASSIGNMENT MARKS</t>
  </si>
  <si>
    <t xml:space="preserve">Assignment </t>
  </si>
  <si>
    <t>COURSE OUT COME ASSESSEMENT SHEETS FOR END SEM  &amp; TESTS (THEORY COURSES) -  ALL TESTS (AT THE END OF SEMESTER)</t>
  </si>
  <si>
    <t>Max marks allotted</t>
  </si>
  <si>
    <t>Target Value (Max. Marks %)</t>
  </si>
  <si>
    <t>Deprtment Name</t>
  </si>
  <si>
    <t>Course Name</t>
  </si>
  <si>
    <t>Course Code</t>
  </si>
  <si>
    <t>Faculty Name</t>
  </si>
  <si>
    <t>Madhav Institute of Technology &amp; Science , Gwalior-5</t>
  </si>
  <si>
    <t>Acadmic Year</t>
  </si>
  <si>
    <t xml:space="preserve">Total no of students </t>
  </si>
  <si>
    <t xml:space="preserve">Target Value </t>
  </si>
  <si>
    <t>Allot the marks for each Q.</t>
  </si>
  <si>
    <t>Chemistry</t>
  </si>
  <si>
    <t xml:space="preserve">Applied Science </t>
  </si>
  <si>
    <t>Dr. Anjula Gaur</t>
  </si>
  <si>
    <t>Applied Science Chemistry</t>
  </si>
  <si>
    <t>Engineering Chemistry</t>
  </si>
  <si>
    <t>2022-2023</t>
  </si>
  <si>
    <t>3000002ET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</si>
</sst>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rgb="FF9BBB59"/>
        <bgColor indexed="64"/>
      </patternFill>
    </fill>
    <fill>
      <patternFill patternType="solid">
        <fgColor rgb="FF9BBB59"/>
        <bgColor theme="6"/>
      </patternFill>
    </fill>
    <fill>
      <patternFill patternType="solid">
        <fgColor rgb="FF9BBB59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theme="4" tint="0.79998168889431442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27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4" tint="0.39997558519241921"/>
      </bottom>
      <diagonal/>
    </border>
  </borders>
  <cellStyleXfs count="2">
    <xf numFmtId="0" fontId="0" fillId="0" borderId="0"/>
    <xf numFmtId="0" fontId="21" fillId="0" borderId="0"/>
  </cellStyleXfs>
  <cellXfs count="244">
    <xf numFmtId="0" fontId="0" fillId="0" borderId="0" xfId="0"/>
    <xf numFmtId="0" fontId="0" fillId="0" borderId="0" xfId="0" applyAlignment="1">
      <alignment vertical="top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Fill="1"/>
    <xf numFmtId="0" fontId="0" fillId="0" borderId="1" xfId="0" applyBorder="1" applyAlignment="1">
      <alignment horizontal="center" vertical="top"/>
    </xf>
    <xf numFmtId="0" fontId="10" fillId="4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4" borderId="6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4" fillId="4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10" borderId="4" xfId="0" applyFill="1" applyBorder="1" applyAlignment="1">
      <alignment horizontal="center" vertical="center"/>
    </xf>
    <xf numFmtId="9" fontId="0" fillId="10" borderId="4" xfId="0" applyNumberFormat="1" applyFill="1" applyBorder="1" applyAlignment="1">
      <alignment horizontal="center" vertical="center"/>
    </xf>
    <xf numFmtId="9" fontId="0" fillId="8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9" fontId="0" fillId="15" borderId="4" xfId="0" applyNumberFormat="1" applyFill="1" applyBorder="1" applyAlignment="1">
      <alignment horizontal="center" vertical="center"/>
    </xf>
    <xf numFmtId="9" fontId="0" fillId="11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 vertical="top"/>
    </xf>
    <xf numFmtId="0" fontId="0" fillId="13" borderId="5" xfId="0" applyFill="1" applyBorder="1"/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Border="1"/>
    <xf numFmtId="0" fontId="7" fillId="0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0" fillId="4" borderId="2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11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/>
    </xf>
    <xf numFmtId="0" fontId="10" fillId="4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6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6" fillId="9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2" fillId="6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1" fillId="16" borderId="28" xfId="1" applyFont="1" applyFill="1" applyBorder="1" applyAlignment="1">
      <alignment horizontal="center" vertical="top"/>
    </xf>
    <xf numFmtId="0" fontId="21" fillId="16" borderId="29" xfId="1" applyFont="1" applyFill="1" applyBorder="1" applyAlignment="1">
      <alignment horizontal="center"/>
    </xf>
    <xf numFmtId="0" fontId="21" fillId="0" borderId="28" xfId="1" applyFont="1" applyBorder="1" applyAlignment="1">
      <alignment horizontal="center"/>
    </xf>
    <xf numFmtId="0" fontId="21" fillId="0" borderId="30" xfId="1" applyFont="1" applyBorder="1" applyAlignment="1">
      <alignment horizontal="center"/>
    </xf>
    <xf numFmtId="0" fontId="21" fillId="0" borderId="28" xfId="1" applyFont="1" applyBorder="1" applyAlignment="1">
      <alignment horizontal="center" vertical="top"/>
    </xf>
    <xf numFmtId="0" fontId="21" fillId="0" borderId="29" xfId="1" applyFont="1" applyBorder="1" applyAlignment="1">
      <alignment horizontal="center"/>
    </xf>
    <xf numFmtId="0" fontId="21" fillId="16" borderId="28" xfId="1" applyFont="1" applyFill="1" applyBorder="1" applyAlignment="1">
      <alignment horizontal="center"/>
    </xf>
    <xf numFmtId="0" fontId="21" fillId="16" borderId="30" xfId="1" applyFont="1" applyFill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0" fillId="14" borderId="4" xfId="0" applyFill="1" applyBorder="1" applyAlignment="1">
      <alignment horizontal="center" vertical="center"/>
    </xf>
    <xf numFmtId="9" fontId="0" fillId="14" borderId="4" xfId="0" applyNumberForma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/>
    </xf>
    <xf numFmtId="0" fontId="1" fillId="18" borderId="18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/>
    </xf>
    <xf numFmtId="0" fontId="0" fillId="17" borderId="0" xfId="0" applyFont="1" applyFill="1" applyAlignment="1">
      <alignment vertical="center"/>
    </xf>
    <xf numFmtId="0" fontId="0" fillId="21" borderId="4" xfId="0" applyFont="1" applyFill="1" applyBorder="1" applyAlignment="1">
      <alignment horizontal="center" vertical="top"/>
    </xf>
    <xf numFmtId="0" fontId="21" fillId="16" borderId="31" xfId="1" applyFont="1" applyFill="1" applyBorder="1" applyAlignment="1">
      <alignment horizontal="center" vertical="top"/>
    </xf>
    <xf numFmtId="0" fontId="21" fillId="22" borderId="29" xfId="1" applyFont="1" applyFill="1" applyBorder="1" applyAlignment="1">
      <alignment horizontal="center"/>
    </xf>
    <xf numFmtId="0" fontId="21" fillId="23" borderId="29" xfId="1" applyFont="1" applyFill="1" applyBorder="1" applyAlignment="1">
      <alignment horizontal="center"/>
    </xf>
    <xf numFmtId="0" fontId="21" fillId="24" borderId="29" xfId="1" applyFont="1" applyFill="1" applyBorder="1" applyAlignment="1">
      <alignment horizontal="center"/>
    </xf>
    <xf numFmtId="0" fontId="21" fillId="20" borderId="29" xfId="1" applyFont="1" applyFill="1" applyBorder="1" applyAlignment="1">
      <alignment horizontal="center"/>
    </xf>
    <xf numFmtId="0" fontId="0" fillId="24" borderId="27" xfId="0" applyNumberFormat="1" applyFill="1" applyBorder="1" applyAlignment="1">
      <alignment wrapText="1"/>
    </xf>
    <xf numFmtId="0" fontId="21" fillId="23" borderId="28" xfId="1" applyFont="1" applyFill="1" applyBorder="1" applyAlignment="1">
      <alignment horizontal="center" vertical="top"/>
    </xf>
    <xf numFmtId="0" fontId="21" fillId="24" borderId="28" xfId="1" applyFont="1" applyFill="1" applyBorder="1" applyAlignment="1">
      <alignment horizontal="center" vertical="top"/>
    </xf>
    <xf numFmtId="0" fontId="21" fillId="22" borderId="28" xfId="1" applyFont="1" applyFill="1" applyBorder="1" applyAlignment="1">
      <alignment horizontal="center" vertical="top"/>
    </xf>
    <xf numFmtId="0" fontId="21" fillId="20" borderId="28" xfId="1" applyFont="1" applyFill="1" applyBorder="1" applyAlignment="1">
      <alignment horizontal="center" vertical="top"/>
    </xf>
    <xf numFmtId="0" fontId="21" fillId="24" borderId="4" xfId="1" applyFont="1" applyFill="1" applyBorder="1" applyAlignment="1">
      <alignment horizontal="center" vertical="top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/>
    </xf>
    <xf numFmtId="9" fontId="0" fillId="14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11">
    <dxf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2" defaultTableStyle="TableStyleMedium2" defaultPivotStyle="PivotStyleLight16">
    <tableStyle name="PivotTable Style 1" table="0" count="0"/>
    <tableStyle name="Table Style 1" pivot="0" count="0"/>
  </tableStyles>
  <colors>
    <mruColors>
      <color rgb="FFCCFFFF"/>
      <color rgb="FFDBE5F1"/>
      <color rgb="FFFAC090"/>
      <color rgb="FF9BBB5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COs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Out Come'!$C$47:$L$47</c:f>
              <c:strCache>
                <c:ptCount val="8"/>
                <c:pt idx="0">
                  <c:v>CO-1</c:v>
                </c:pt>
                <c:pt idx="2">
                  <c:v>CO-2</c:v>
                </c:pt>
                <c:pt idx="4">
                  <c:v>CO-3</c:v>
                </c:pt>
                <c:pt idx="5">
                  <c:v>CO-4</c:v>
                </c:pt>
                <c:pt idx="7">
                  <c:v>CO-5</c:v>
                </c:pt>
              </c:strCache>
            </c:strRef>
          </c:cat>
          <c:val>
            <c:numRef>
              <c:f>'Course Out Come'!$C$47:$L$47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86-49FE-918E-A5CBB9A277AE}"/>
            </c:ext>
          </c:extLst>
        </c:ser>
        <c:ser>
          <c:idx val="1"/>
          <c:order val="1"/>
          <c:tx>
            <c:v>CO Attainment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31750">
              <a:solidFill>
                <a:srgbClr val="008000"/>
              </a:solidFill>
            </a:ln>
            <a:effectLst>
              <a:glow rad="76200">
                <a:schemeClr val="accent1">
                  <a:alpha val="40000"/>
                </a:schemeClr>
              </a:glow>
              <a:outerShdw blurRad="50800" dist="50800" dir="5400000" sx="1000" sy="1000" algn="ctr" rotWithShape="0">
                <a:srgbClr val="000000">
                  <a:alpha val="43137"/>
                </a:srgbClr>
              </a:outerShdw>
              <a:softEdge rad="82550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'Course Out Come'!$C$49:$L$49</c:f>
              <c:numCache>
                <c:formatCode>0%</c:formatCode>
                <c:ptCount val="10"/>
                <c:pt idx="0">
                  <c:v>0.77599999999999991</c:v>
                </c:pt>
                <c:pt idx="2">
                  <c:v>0.76200000000000001</c:v>
                </c:pt>
                <c:pt idx="4">
                  <c:v>0.67600000000000005</c:v>
                </c:pt>
                <c:pt idx="5">
                  <c:v>0.92799999999999994</c:v>
                </c:pt>
                <c:pt idx="7">
                  <c:v>0.75800000000000001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86-49FE-918E-A5CBB9A277AE}"/>
            </c:ext>
          </c:extLst>
        </c:ser>
        <c:dLbls>
          <c:showVal val="1"/>
        </c:dLbls>
        <c:gapWidth val="0"/>
        <c:overlap val="100"/>
        <c:axId val="93191168"/>
        <c:axId val="93061888"/>
      </c:barChart>
      <c:catAx>
        <c:axId val="93191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61888"/>
        <c:crosses val="autoZero"/>
        <c:auto val="1"/>
        <c:lblAlgn val="ctr"/>
        <c:lblOffset val="100"/>
      </c:catAx>
      <c:valAx>
        <c:axId val="93061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9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367392</xdr:colOff>
      <xdr:row>44</xdr:row>
      <xdr:rowOff>70755</xdr:rowOff>
    </xdr:from>
    <xdr:to>
      <xdr:col>25</xdr:col>
      <xdr:colOff>40821</xdr:colOff>
      <xdr:row>51</xdr:row>
      <xdr:rowOff>122463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1" name="Table1322" displayName="Table1322" ref="H6:M31" totalsRowShown="0" headerRowDxfId="10" dataDxfId="8" headerRowBorderDxfId="9" tableBorderDxfId="7" totalsRowBorderDxfId="6" dataCellStyle="Excel Built-in Normal">
  <tableColumns count="6">
    <tableColumn id="1" name="Student" dataDxfId="5"/>
    <tableColumn id="2" name="Q1" dataDxfId="4" dataCellStyle="Excel Built-in Normal"/>
    <tableColumn id="3" name="Q2" dataDxfId="3" dataCellStyle="Excel Built-in Normal"/>
    <tableColumn id="4" name="Q3" dataDxfId="2" dataCellStyle="Excel Built-in Normal"/>
    <tableColumn id="5" name="Q4" dataDxfId="1" dataCellStyle="Excel Built-in Normal"/>
    <tableColumn id="6" name="Q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6"/>
  <sheetViews>
    <sheetView tabSelected="1" view="pageBreakPreview" zoomScale="70" zoomScaleNormal="80" zoomScaleSheetLayoutView="70" workbookViewId="0">
      <selection activeCell="U6" sqref="U6"/>
    </sheetView>
  </sheetViews>
  <sheetFormatPr defaultRowHeight="15"/>
  <cols>
    <col min="1" max="1" width="10" customWidth="1"/>
    <col min="2" max="2" width="5.42578125" style="7" customWidth="1"/>
    <col min="3" max="3" width="10" style="7" customWidth="1"/>
    <col min="4" max="5" width="5.42578125" style="7" customWidth="1"/>
    <col min="6" max="6" width="7.28515625" style="7" customWidth="1"/>
    <col min="7" max="7" width="2.7109375" customWidth="1"/>
    <col min="8" max="8" width="14" customWidth="1"/>
    <col min="9" max="13" width="5.42578125" style="7" customWidth="1"/>
    <col min="14" max="14" width="4" customWidth="1"/>
    <col min="15" max="15" width="9.85546875" customWidth="1"/>
    <col min="16" max="16" width="5.42578125" style="4" customWidth="1"/>
    <col min="17" max="17" width="10.5703125" style="4" customWidth="1"/>
    <col min="18" max="25" width="5.42578125" style="4" customWidth="1"/>
    <col min="26" max="26" width="4.28515625" customWidth="1"/>
    <col min="27" max="27" width="10" customWidth="1"/>
    <col min="28" max="32" width="5.42578125" style="7" customWidth="1"/>
    <col min="33" max="33" width="4.140625" customWidth="1"/>
    <col min="34" max="34" width="9.85546875" customWidth="1"/>
    <col min="35" max="59" width="5.42578125" style="4" customWidth="1"/>
  </cols>
  <sheetData>
    <row r="1" spans="1:59" ht="36.75" customHeight="1">
      <c r="A1" s="207" t="s">
        <v>56</v>
      </c>
      <c r="B1" s="207"/>
      <c r="C1" s="207"/>
      <c r="D1" s="207"/>
      <c r="E1" s="207"/>
      <c r="F1" s="111">
        <v>25</v>
      </c>
      <c r="G1" s="111"/>
      <c r="AH1" s="209" t="s">
        <v>54</v>
      </c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</row>
    <row r="2" spans="1:59" s="96" customFormat="1" ht="24.75" customHeight="1">
      <c r="B2" s="97"/>
      <c r="C2" s="97"/>
      <c r="D2" s="204" t="s">
        <v>55</v>
      </c>
      <c r="E2" s="204"/>
      <c r="F2" s="204"/>
      <c r="G2" s="204"/>
      <c r="H2" s="96" t="s">
        <v>64</v>
      </c>
      <c r="I2" s="97"/>
      <c r="J2" s="97"/>
      <c r="K2" s="97"/>
      <c r="L2" s="97"/>
      <c r="M2" s="97"/>
      <c r="P2" s="98"/>
      <c r="Q2" s="98"/>
      <c r="R2" s="204" t="s">
        <v>55</v>
      </c>
      <c r="S2" s="204"/>
      <c r="T2" s="204"/>
      <c r="U2" s="204"/>
      <c r="V2" s="98"/>
      <c r="W2" s="98"/>
      <c r="X2" s="98" t="s">
        <v>64</v>
      </c>
      <c r="Y2" s="98"/>
      <c r="AB2" s="97"/>
      <c r="AC2" s="97"/>
      <c r="AD2" s="97"/>
      <c r="AE2" s="97"/>
      <c r="AF2" s="97"/>
      <c r="AH2" s="95"/>
      <c r="AI2" s="95"/>
      <c r="AJ2" s="95"/>
      <c r="AK2" s="95"/>
      <c r="AL2" s="210" t="s">
        <v>55</v>
      </c>
      <c r="AM2" s="210"/>
      <c r="AN2" s="210"/>
      <c r="AO2" s="210"/>
      <c r="AP2" s="210"/>
      <c r="AQ2" s="95"/>
      <c r="AR2" s="139"/>
      <c r="AS2" s="204" t="s">
        <v>64</v>
      </c>
      <c r="AT2" s="204"/>
      <c r="AU2" s="204"/>
      <c r="AV2" s="204"/>
      <c r="AW2" s="139"/>
      <c r="AX2" s="95"/>
      <c r="AY2" s="95"/>
      <c r="AZ2" s="95"/>
      <c r="BA2" s="95"/>
      <c r="BB2" s="139"/>
      <c r="BC2" s="95"/>
      <c r="BD2" s="95"/>
      <c r="BE2" s="95"/>
      <c r="BF2" s="139"/>
      <c r="BG2" s="95"/>
    </row>
    <row r="3" spans="1:59" s="94" customFormat="1" ht="25.5" customHeight="1">
      <c r="A3" s="205" t="str">
        <f>$AH$4</f>
        <v>Course Code</v>
      </c>
      <c r="B3" s="205"/>
      <c r="C3" s="94">
        <f>3000002</f>
        <v>3000002</v>
      </c>
      <c r="O3" s="205" t="str">
        <f>A3</f>
        <v>Course Code</v>
      </c>
      <c r="P3" s="205"/>
      <c r="Q3" s="163">
        <f>3000002</f>
        <v>3000002</v>
      </c>
      <c r="AH3" s="206" t="s">
        <v>50</v>
      </c>
      <c r="AI3" s="206"/>
      <c r="AJ3" s="206"/>
      <c r="AK3" s="208" t="s">
        <v>62</v>
      </c>
      <c r="AL3" s="208"/>
      <c r="AM3" s="208"/>
      <c r="AN3" s="208"/>
      <c r="AO3" s="208"/>
      <c r="AP3" s="208"/>
      <c r="AQ3" s="208"/>
      <c r="AR3" s="140"/>
      <c r="AS3" s="206" t="s">
        <v>53</v>
      </c>
      <c r="AT3" s="206"/>
      <c r="AU3" s="206"/>
      <c r="AV3" s="208" t="s">
        <v>61</v>
      </c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</row>
    <row r="4" spans="1:59" s="94" customFormat="1" ht="25.5" customHeight="1">
      <c r="A4" s="184" t="str">
        <f>$AS$4</f>
        <v>Course Name</v>
      </c>
      <c r="B4" s="184"/>
      <c r="C4" s="94" t="str">
        <f>$AV$4</f>
        <v>Engineering Chemistry</v>
      </c>
      <c r="O4" s="184" t="str">
        <f>A4</f>
        <v>Course Name</v>
      </c>
      <c r="P4" s="184"/>
      <c r="Q4" s="94" t="str">
        <f>C4</f>
        <v>Engineering Chemistry</v>
      </c>
      <c r="AH4" s="185" t="s">
        <v>52</v>
      </c>
      <c r="AI4" s="185"/>
      <c r="AJ4" s="185"/>
      <c r="AK4" s="186">
        <v>3000002</v>
      </c>
      <c r="AL4" s="186"/>
      <c r="AM4" s="186"/>
      <c r="AN4" s="186"/>
      <c r="AO4" s="186"/>
      <c r="AP4" s="186"/>
      <c r="AQ4" s="186"/>
      <c r="AR4" s="141"/>
      <c r="AS4" s="185" t="s">
        <v>51</v>
      </c>
      <c r="AT4" s="185"/>
      <c r="AU4" s="185"/>
      <c r="AV4" s="186" t="s">
        <v>63</v>
      </c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</row>
    <row r="5" spans="1:59" s="30" customFormat="1" ht="24.75" customHeight="1">
      <c r="A5" s="187" t="s">
        <v>43</v>
      </c>
      <c r="B5" s="188"/>
      <c r="C5" s="188"/>
      <c r="D5" s="188"/>
      <c r="E5" s="188"/>
      <c r="F5" s="189"/>
      <c r="H5" s="201" t="s">
        <v>44</v>
      </c>
      <c r="I5" s="201"/>
      <c r="J5" s="201"/>
      <c r="K5" s="201"/>
      <c r="L5" s="201"/>
      <c r="M5" s="202"/>
      <c r="O5" s="187" t="s">
        <v>42</v>
      </c>
      <c r="P5" s="188"/>
      <c r="Q5" s="188"/>
      <c r="R5" s="188"/>
      <c r="S5" s="188"/>
      <c r="T5" s="188"/>
      <c r="U5" s="188"/>
      <c r="V5" s="188"/>
      <c r="W5" s="188"/>
      <c r="X5" s="188"/>
      <c r="Y5" s="188"/>
      <c r="AA5" s="200" t="s">
        <v>45</v>
      </c>
      <c r="AB5" s="201"/>
      <c r="AC5" s="201"/>
      <c r="AD5" s="201"/>
      <c r="AE5" s="201"/>
      <c r="AF5" s="202"/>
      <c r="AH5" s="187" t="s">
        <v>13</v>
      </c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9"/>
    </row>
    <row r="6" spans="1:59" s="23" customFormat="1" ht="23.25" customHeight="1">
      <c r="A6" s="51" t="s">
        <v>14</v>
      </c>
      <c r="B6" s="51" t="s">
        <v>4</v>
      </c>
      <c r="C6" s="51" t="s">
        <v>8</v>
      </c>
      <c r="D6" s="51" t="s">
        <v>6</v>
      </c>
      <c r="E6" s="51" t="s">
        <v>11</v>
      </c>
      <c r="F6" s="52" t="s">
        <v>3</v>
      </c>
      <c r="H6" s="53" t="s">
        <v>14</v>
      </c>
      <c r="I6" s="54" t="s">
        <v>4</v>
      </c>
      <c r="J6" s="54" t="s">
        <v>8</v>
      </c>
      <c r="K6" s="54" t="s">
        <v>6</v>
      </c>
      <c r="L6" s="54" t="s">
        <v>11</v>
      </c>
      <c r="M6" s="55" t="s">
        <v>3</v>
      </c>
      <c r="O6" s="11" t="s">
        <v>14</v>
      </c>
      <c r="P6" s="11" t="s">
        <v>4</v>
      </c>
      <c r="Q6" s="11" t="s">
        <v>8</v>
      </c>
      <c r="R6" s="11" t="s">
        <v>6</v>
      </c>
      <c r="S6" s="11" t="s">
        <v>11</v>
      </c>
      <c r="T6" s="11" t="s">
        <v>3</v>
      </c>
      <c r="U6" s="11" t="s">
        <v>15</v>
      </c>
      <c r="V6" s="11" t="s">
        <v>16</v>
      </c>
      <c r="W6" s="11" t="s">
        <v>17</v>
      </c>
      <c r="X6" s="11" t="s">
        <v>9</v>
      </c>
      <c r="Y6" s="12" t="s">
        <v>18</v>
      </c>
      <c r="AA6" s="51" t="s">
        <v>14</v>
      </c>
      <c r="AB6" s="51" t="s">
        <v>19</v>
      </c>
      <c r="AC6" s="51" t="s">
        <v>20</v>
      </c>
      <c r="AD6" s="51" t="s">
        <v>21</v>
      </c>
      <c r="AE6" s="51" t="s">
        <v>22</v>
      </c>
      <c r="AF6" s="52" t="s">
        <v>23</v>
      </c>
      <c r="AH6" s="49" t="s">
        <v>14</v>
      </c>
      <c r="AI6" s="50">
        <v>1</v>
      </c>
      <c r="AJ6" s="50">
        <v>1</v>
      </c>
      <c r="AK6" s="50">
        <v>1</v>
      </c>
      <c r="AL6" s="50">
        <v>1</v>
      </c>
      <c r="AM6" s="50">
        <v>1</v>
      </c>
      <c r="AN6" s="50">
        <v>1</v>
      </c>
      <c r="AO6" s="50">
        <v>1</v>
      </c>
      <c r="AP6" s="50">
        <v>1</v>
      </c>
      <c r="AQ6" s="50">
        <v>1</v>
      </c>
      <c r="AR6" s="50">
        <v>1</v>
      </c>
      <c r="AS6" s="50">
        <v>1</v>
      </c>
      <c r="AT6" s="50">
        <v>1</v>
      </c>
      <c r="AU6" s="50">
        <v>1</v>
      </c>
      <c r="AV6" s="50">
        <v>1</v>
      </c>
      <c r="AW6" s="50">
        <v>1</v>
      </c>
      <c r="AX6" s="50">
        <v>1.5</v>
      </c>
      <c r="AY6" s="50">
        <v>1.5</v>
      </c>
      <c r="AZ6" s="50">
        <v>1.5</v>
      </c>
      <c r="BA6" s="50">
        <v>1.5</v>
      </c>
      <c r="BB6" s="50">
        <v>1.5</v>
      </c>
      <c r="BC6" s="50">
        <v>1.5</v>
      </c>
      <c r="BD6" s="50">
        <v>1.5</v>
      </c>
      <c r="BE6" s="50">
        <v>2</v>
      </c>
      <c r="BF6" s="50">
        <v>2</v>
      </c>
      <c r="BG6" s="50">
        <v>2</v>
      </c>
    </row>
    <row r="7" spans="1:59" ht="19.5" customHeight="1">
      <c r="A7" s="13">
        <v>1</v>
      </c>
      <c r="B7" s="153">
        <v>5</v>
      </c>
      <c r="C7" s="153">
        <v>4</v>
      </c>
      <c r="D7" s="180">
        <v>3</v>
      </c>
      <c r="E7" s="153">
        <v>4</v>
      </c>
      <c r="F7" s="18"/>
      <c r="G7" s="113"/>
      <c r="H7" s="2">
        <v>1</v>
      </c>
      <c r="I7" s="153">
        <v>5</v>
      </c>
      <c r="J7" s="153">
        <v>4</v>
      </c>
      <c r="K7" s="153">
        <v>5</v>
      </c>
      <c r="L7" s="153">
        <v>5</v>
      </c>
      <c r="M7" s="114"/>
      <c r="N7" s="113"/>
      <c r="O7" s="115">
        <v>1</v>
      </c>
      <c r="P7" s="154">
        <v>1</v>
      </c>
      <c r="Q7" s="154">
        <v>1</v>
      </c>
      <c r="R7" s="154">
        <v>1</v>
      </c>
      <c r="S7" s="154">
        <v>1</v>
      </c>
      <c r="T7" s="154">
        <v>0</v>
      </c>
      <c r="U7" s="154">
        <v>1</v>
      </c>
      <c r="V7" s="154">
        <v>1</v>
      </c>
      <c r="W7" s="154">
        <v>1</v>
      </c>
      <c r="X7" s="154">
        <v>1</v>
      </c>
      <c r="Y7" s="154">
        <v>1</v>
      </c>
      <c r="Z7" s="113"/>
      <c r="AA7" s="117">
        <v>1</v>
      </c>
      <c r="AB7" s="155">
        <v>1</v>
      </c>
      <c r="AC7" s="155">
        <v>2</v>
      </c>
      <c r="AD7" s="155">
        <v>2</v>
      </c>
      <c r="AE7" s="155">
        <v>2</v>
      </c>
      <c r="AF7" s="156">
        <v>2</v>
      </c>
      <c r="AH7" s="21">
        <v>1</v>
      </c>
      <c r="AI7" s="154">
        <v>1</v>
      </c>
      <c r="AJ7" s="154">
        <v>1</v>
      </c>
      <c r="AK7" s="154">
        <v>1</v>
      </c>
      <c r="AL7" s="154">
        <v>1</v>
      </c>
      <c r="AM7" s="154">
        <v>1</v>
      </c>
      <c r="AN7" s="154">
        <v>1</v>
      </c>
      <c r="AO7" s="154">
        <v>1</v>
      </c>
      <c r="AP7" s="154">
        <v>1</v>
      </c>
      <c r="AQ7" s="154">
        <v>1</v>
      </c>
      <c r="AR7" s="154">
        <v>1</v>
      </c>
      <c r="AS7" s="154">
        <v>1</v>
      </c>
      <c r="AT7" s="154">
        <v>1</v>
      </c>
      <c r="AU7" s="154">
        <v>1</v>
      </c>
      <c r="AV7" s="154">
        <v>1</v>
      </c>
      <c r="AW7" s="154">
        <v>1</v>
      </c>
      <c r="AX7" s="154">
        <v>1</v>
      </c>
      <c r="AY7" s="154">
        <v>1.5</v>
      </c>
      <c r="AZ7" s="154">
        <v>1.5</v>
      </c>
      <c r="BA7" s="154">
        <v>1.5</v>
      </c>
      <c r="BB7" s="154">
        <v>1.5</v>
      </c>
      <c r="BC7" s="154">
        <v>1.5</v>
      </c>
      <c r="BD7" s="154">
        <v>1.5</v>
      </c>
      <c r="BE7" s="154">
        <v>2</v>
      </c>
      <c r="BF7" s="154">
        <v>0</v>
      </c>
      <c r="BG7" s="154">
        <v>2</v>
      </c>
    </row>
    <row r="8" spans="1:59" ht="19.5" customHeight="1">
      <c r="A8" s="14">
        <v>2</v>
      </c>
      <c r="B8" s="157">
        <v>5</v>
      </c>
      <c r="C8" s="157">
        <v>4</v>
      </c>
      <c r="D8" s="181">
        <v>3</v>
      </c>
      <c r="E8" s="157">
        <v>2</v>
      </c>
      <c r="F8" s="19"/>
      <c r="G8" s="113"/>
      <c r="H8" s="2">
        <v>2</v>
      </c>
      <c r="I8" s="153">
        <v>4</v>
      </c>
      <c r="J8" s="153">
        <v>3</v>
      </c>
      <c r="K8" s="153">
        <v>1</v>
      </c>
      <c r="L8" s="153">
        <v>5</v>
      </c>
      <c r="M8" s="114"/>
      <c r="N8" s="113"/>
      <c r="O8" s="116">
        <v>2</v>
      </c>
      <c r="P8" s="158">
        <v>1</v>
      </c>
      <c r="Q8" s="158">
        <v>1</v>
      </c>
      <c r="R8" s="158">
        <v>0</v>
      </c>
      <c r="S8" s="158">
        <v>0</v>
      </c>
      <c r="T8" s="158">
        <v>1</v>
      </c>
      <c r="U8" s="158">
        <v>1</v>
      </c>
      <c r="V8" s="158">
        <v>0</v>
      </c>
      <c r="W8" s="158">
        <v>1</v>
      </c>
      <c r="X8" s="158">
        <v>1</v>
      </c>
      <c r="Y8" s="158">
        <v>0</v>
      </c>
      <c r="Z8" s="113"/>
      <c r="AA8" s="118">
        <v>2</v>
      </c>
      <c r="AB8" s="159">
        <v>1</v>
      </c>
      <c r="AC8" s="159">
        <v>2</v>
      </c>
      <c r="AD8" s="159">
        <v>1</v>
      </c>
      <c r="AE8" s="159">
        <v>2</v>
      </c>
      <c r="AF8" s="160">
        <v>2</v>
      </c>
      <c r="AH8" s="22">
        <v>2</v>
      </c>
      <c r="AI8" s="158">
        <v>1</v>
      </c>
      <c r="AJ8" s="158">
        <v>1</v>
      </c>
      <c r="AK8" s="158">
        <v>1</v>
      </c>
      <c r="AL8" s="158">
        <v>0</v>
      </c>
      <c r="AM8" s="158">
        <v>1</v>
      </c>
      <c r="AN8" s="158">
        <v>1</v>
      </c>
      <c r="AO8" s="158">
        <v>0</v>
      </c>
      <c r="AP8" s="158">
        <v>1</v>
      </c>
      <c r="AQ8" s="158">
        <v>1</v>
      </c>
      <c r="AR8" s="158">
        <v>0</v>
      </c>
      <c r="AS8" s="158">
        <v>1</v>
      </c>
      <c r="AT8" s="158">
        <v>1</v>
      </c>
      <c r="AU8" s="158">
        <v>1</v>
      </c>
      <c r="AV8" s="158">
        <v>0</v>
      </c>
      <c r="AW8" s="158">
        <v>1</v>
      </c>
      <c r="AX8" s="158">
        <v>1</v>
      </c>
      <c r="AY8" s="177">
        <v>1.5</v>
      </c>
      <c r="AZ8" s="177">
        <v>0</v>
      </c>
      <c r="BA8" s="177">
        <v>1.5</v>
      </c>
      <c r="BB8" s="177">
        <v>1.5</v>
      </c>
      <c r="BC8" s="177">
        <v>1.5</v>
      </c>
      <c r="BD8" s="177">
        <v>1.5</v>
      </c>
      <c r="BE8" s="158">
        <v>2</v>
      </c>
      <c r="BF8" s="158">
        <v>2</v>
      </c>
      <c r="BG8" s="158">
        <v>2</v>
      </c>
    </row>
    <row r="9" spans="1:59" ht="19.5" customHeight="1">
      <c r="A9" s="13">
        <v>3</v>
      </c>
      <c r="B9" s="153">
        <v>2</v>
      </c>
      <c r="C9" s="153">
        <v>5</v>
      </c>
      <c r="D9" s="180">
        <v>2</v>
      </c>
      <c r="E9" s="153">
        <v>3</v>
      </c>
      <c r="F9" s="18"/>
      <c r="G9" s="113"/>
      <c r="H9" s="2">
        <v>3</v>
      </c>
      <c r="I9" s="153">
        <v>5</v>
      </c>
      <c r="J9" s="153">
        <v>5</v>
      </c>
      <c r="K9" s="153">
        <v>4</v>
      </c>
      <c r="L9" s="153">
        <v>5</v>
      </c>
      <c r="M9" s="114"/>
      <c r="N9" s="113"/>
      <c r="O9" s="115">
        <v>3</v>
      </c>
      <c r="P9" s="154">
        <v>0</v>
      </c>
      <c r="Q9" s="154">
        <v>1</v>
      </c>
      <c r="R9" s="154">
        <v>1</v>
      </c>
      <c r="S9" s="154">
        <v>1</v>
      </c>
      <c r="T9" s="154">
        <v>0</v>
      </c>
      <c r="U9" s="154">
        <v>1</v>
      </c>
      <c r="V9" s="154">
        <v>1</v>
      </c>
      <c r="W9" s="154">
        <v>1</v>
      </c>
      <c r="X9" s="154">
        <v>1</v>
      </c>
      <c r="Y9" s="154">
        <v>1</v>
      </c>
      <c r="Z9" s="113"/>
      <c r="AA9" s="117">
        <v>3</v>
      </c>
      <c r="AB9" s="155">
        <v>2</v>
      </c>
      <c r="AC9" s="155">
        <v>1</v>
      </c>
      <c r="AD9" s="155">
        <v>1</v>
      </c>
      <c r="AE9" s="155">
        <v>2</v>
      </c>
      <c r="AF9" s="156">
        <v>2</v>
      </c>
      <c r="AH9" s="21">
        <v>3</v>
      </c>
      <c r="AI9" s="154">
        <v>1</v>
      </c>
      <c r="AJ9" s="154">
        <v>1</v>
      </c>
      <c r="AK9" s="154">
        <v>1</v>
      </c>
      <c r="AL9" s="154">
        <v>1</v>
      </c>
      <c r="AM9" s="154">
        <v>0</v>
      </c>
      <c r="AN9" s="154">
        <v>1</v>
      </c>
      <c r="AO9" s="154">
        <v>1</v>
      </c>
      <c r="AP9" s="154">
        <v>1</v>
      </c>
      <c r="AQ9" s="154">
        <v>1</v>
      </c>
      <c r="AR9" s="154">
        <v>1</v>
      </c>
      <c r="AS9" s="154">
        <v>1</v>
      </c>
      <c r="AT9" s="154">
        <v>1</v>
      </c>
      <c r="AU9" s="154">
        <v>1</v>
      </c>
      <c r="AV9" s="154">
        <v>1</v>
      </c>
      <c r="AW9" s="154">
        <v>0</v>
      </c>
      <c r="AX9" s="154">
        <v>1</v>
      </c>
      <c r="AY9" s="154">
        <v>1.5</v>
      </c>
      <c r="AZ9" s="154">
        <v>1.5</v>
      </c>
      <c r="BA9" s="154">
        <v>1.5</v>
      </c>
      <c r="BB9" s="154">
        <v>1.5</v>
      </c>
      <c r="BC9" s="154">
        <v>1.5</v>
      </c>
      <c r="BD9" s="154">
        <v>1.5</v>
      </c>
      <c r="BE9" s="154">
        <v>2</v>
      </c>
      <c r="BF9" s="154">
        <v>2</v>
      </c>
      <c r="BG9" s="154">
        <v>2</v>
      </c>
    </row>
    <row r="10" spans="1:59" ht="19.5" customHeight="1">
      <c r="A10" s="14">
        <v>4</v>
      </c>
      <c r="B10" s="157">
        <v>3</v>
      </c>
      <c r="C10" s="157">
        <v>5</v>
      </c>
      <c r="D10" s="181">
        <v>5</v>
      </c>
      <c r="E10" s="157">
        <v>3</v>
      </c>
      <c r="F10" s="19"/>
      <c r="G10" s="113"/>
      <c r="H10" s="2">
        <v>4</v>
      </c>
      <c r="I10" s="157">
        <v>5</v>
      </c>
      <c r="J10" s="157">
        <v>4</v>
      </c>
      <c r="K10" s="157">
        <v>5</v>
      </c>
      <c r="L10" s="157">
        <v>5</v>
      </c>
      <c r="M10" s="114"/>
      <c r="N10" s="113"/>
      <c r="O10" s="116">
        <v>4</v>
      </c>
      <c r="P10" s="158">
        <v>1</v>
      </c>
      <c r="Q10" s="158">
        <v>0</v>
      </c>
      <c r="R10" s="158">
        <v>1</v>
      </c>
      <c r="S10" s="158">
        <v>1</v>
      </c>
      <c r="T10" s="158">
        <v>1</v>
      </c>
      <c r="U10" s="158">
        <v>0</v>
      </c>
      <c r="V10" s="158">
        <v>1</v>
      </c>
      <c r="W10" s="158">
        <v>1</v>
      </c>
      <c r="X10" s="158">
        <v>1</v>
      </c>
      <c r="Y10" s="158">
        <v>1</v>
      </c>
      <c r="Z10" s="113"/>
      <c r="AA10" s="118">
        <v>4</v>
      </c>
      <c r="AB10" s="159">
        <v>2</v>
      </c>
      <c r="AC10" s="159">
        <v>1</v>
      </c>
      <c r="AD10" s="159">
        <v>2</v>
      </c>
      <c r="AE10" s="159">
        <v>2</v>
      </c>
      <c r="AF10" s="160">
        <v>1</v>
      </c>
      <c r="AH10" s="22">
        <v>4</v>
      </c>
      <c r="AI10" s="158">
        <v>1</v>
      </c>
      <c r="AJ10" s="158">
        <v>1</v>
      </c>
      <c r="AK10" s="158">
        <v>0</v>
      </c>
      <c r="AL10" s="158">
        <v>1</v>
      </c>
      <c r="AM10" s="158">
        <v>1</v>
      </c>
      <c r="AN10" s="158">
        <v>1</v>
      </c>
      <c r="AO10" s="158">
        <v>1</v>
      </c>
      <c r="AP10" s="158">
        <v>1</v>
      </c>
      <c r="AQ10" s="158">
        <v>1</v>
      </c>
      <c r="AR10" s="158">
        <v>1</v>
      </c>
      <c r="AS10" s="158">
        <v>1</v>
      </c>
      <c r="AT10" s="158">
        <v>1</v>
      </c>
      <c r="AU10" s="158">
        <v>0</v>
      </c>
      <c r="AV10" s="158">
        <v>0</v>
      </c>
      <c r="AW10" s="158">
        <v>1</v>
      </c>
      <c r="AX10" s="158">
        <v>1</v>
      </c>
      <c r="AY10" s="177">
        <v>1.5</v>
      </c>
      <c r="AZ10" s="177">
        <v>1.5</v>
      </c>
      <c r="BA10" s="177">
        <v>1.5</v>
      </c>
      <c r="BB10" s="177">
        <v>1.5</v>
      </c>
      <c r="BC10" s="177">
        <v>1.5</v>
      </c>
      <c r="BD10" s="177">
        <v>1.5</v>
      </c>
      <c r="BE10" s="158">
        <v>2</v>
      </c>
      <c r="BF10" s="158">
        <v>0</v>
      </c>
      <c r="BG10" s="158">
        <v>2</v>
      </c>
    </row>
    <row r="11" spans="1:59" ht="24.75" customHeight="1">
      <c r="A11" s="13">
        <v>5</v>
      </c>
      <c r="B11" s="153">
        <v>5</v>
      </c>
      <c r="C11" s="153">
        <v>5</v>
      </c>
      <c r="D11" s="180">
        <v>4</v>
      </c>
      <c r="E11" s="153">
        <v>5</v>
      </c>
      <c r="F11" s="18"/>
      <c r="G11" s="113"/>
      <c r="H11" s="2">
        <v>5</v>
      </c>
      <c r="I11" s="153">
        <v>5</v>
      </c>
      <c r="J11" s="153">
        <v>4</v>
      </c>
      <c r="K11" s="153">
        <v>5</v>
      </c>
      <c r="L11" s="153">
        <v>3</v>
      </c>
      <c r="M11" s="114"/>
      <c r="N11" s="113"/>
      <c r="O11" s="115">
        <v>5</v>
      </c>
      <c r="P11" s="154">
        <v>1</v>
      </c>
      <c r="Q11" s="154">
        <v>1</v>
      </c>
      <c r="R11" s="154">
        <v>0</v>
      </c>
      <c r="S11" s="154">
        <v>1</v>
      </c>
      <c r="T11" s="154">
        <v>1</v>
      </c>
      <c r="U11" s="154">
        <v>1</v>
      </c>
      <c r="V11" s="154">
        <v>1</v>
      </c>
      <c r="W11" s="154">
        <v>0</v>
      </c>
      <c r="X11" s="154">
        <v>1</v>
      </c>
      <c r="Y11" s="154">
        <v>1</v>
      </c>
      <c r="Z11" s="113"/>
      <c r="AA11" s="117">
        <v>5</v>
      </c>
      <c r="AB11" s="155">
        <v>2</v>
      </c>
      <c r="AC11" s="155">
        <v>1</v>
      </c>
      <c r="AD11" s="155">
        <v>2</v>
      </c>
      <c r="AE11" s="155">
        <v>2</v>
      </c>
      <c r="AF11" s="156">
        <v>2</v>
      </c>
      <c r="AH11" s="21">
        <v>5</v>
      </c>
      <c r="AI11" s="154">
        <v>1</v>
      </c>
      <c r="AJ11" s="154">
        <v>0</v>
      </c>
      <c r="AK11" s="154">
        <v>1</v>
      </c>
      <c r="AL11" s="154">
        <v>1</v>
      </c>
      <c r="AM11" s="154">
        <v>0</v>
      </c>
      <c r="AN11" s="154">
        <v>0</v>
      </c>
      <c r="AO11" s="154">
        <v>1</v>
      </c>
      <c r="AP11" s="154">
        <v>1</v>
      </c>
      <c r="AQ11" s="154">
        <v>1</v>
      </c>
      <c r="AR11" s="154">
        <v>1</v>
      </c>
      <c r="AS11" s="154">
        <v>1</v>
      </c>
      <c r="AT11" s="154">
        <v>0</v>
      </c>
      <c r="AU11" s="154">
        <v>1</v>
      </c>
      <c r="AV11" s="154">
        <v>1</v>
      </c>
      <c r="AW11" s="154">
        <v>0</v>
      </c>
      <c r="AX11" s="154">
        <v>0</v>
      </c>
      <c r="AY11" s="154">
        <v>1.5</v>
      </c>
      <c r="AZ11" s="154">
        <v>1.5</v>
      </c>
      <c r="BA11" s="154">
        <v>0</v>
      </c>
      <c r="BB11" s="154">
        <v>1.5</v>
      </c>
      <c r="BC11" s="154">
        <v>1.5</v>
      </c>
      <c r="BD11" s="154">
        <v>1.5</v>
      </c>
      <c r="BE11" s="154">
        <v>2</v>
      </c>
      <c r="BF11" s="154">
        <v>2</v>
      </c>
      <c r="BG11" s="154">
        <v>2</v>
      </c>
    </row>
    <row r="12" spans="1:59" ht="18.75" customHeight="1">
      <c r="A12" s="14">
        <v>6</v>
      </c>
      <c r="B12" s="157">
        <v>5</v>
      </c>
      <c r="C12" s="157">
        <v>3</v>
      </c>
      <c r="D12" s="181">
        <v>5</v>
      </c>
      <c r="E12" s="157">
        <v>3</v>
      </c>
      <c r="F12" s="19"/>
      <c r="G12" s="113"/>
      <c r="H12" s="2">
        <v>6</v>
      </c>
      <c r="I12" s="157">
        <v>4</v>
      </c>
      <c r="J12" s="157">
        <v>5</v>
      </c>
      <c r="K12" s="157">
        <v>3</v>
      </c>
      <c r="L12" s="157">
        <v>5</v>
      </c>
      <c r="M12" s="114"/>
      <c r="N12" s="113"/>
      <c r="O12" s="116">
        <v>6</v>
      </c>
      <c r="P12" s="158">
        <v>0</v>
      </c>
      <c r="Q12" s="158">
        <v>0</v>
      </c>
      <c r="R12" s="158">
        <v>1</v>
      </c>
      <c r="S12" s="158">
        <v>1</v>
      </c>
      <c r="T12" s="158">
        <v>1</v>
      </c>
      <c r="U12" s="158">
        <v>1</v>
      </c>
      <c r="V12" s="158">
        <v>1</v>
      </c>
      <c r="W12" s="158">
        <v>1</v>
      </c>
      <c r="X12" s="158">
        <v>1</v>
      </c>
      <c r="Y12" s="158">
        <v>1</v>
      </c>
      <c r="Z12" s="113"/>
      <c r="AA12" s="118">
        <v>6</v>
      </c>
      <c r="AB12" s="159">
        <v>1</v>
      </c>
      <c r="AC12" s="159">
        <v>1</v>
      </c>
      <c r="AD12" s="159">
        <v>2</v>
      </c>
      <c r="AE12" s="159">
        <v>2</v>
      </c>
      <c r="AF12" s="160">
        <v>2</v>
      </c>
      <c r="AH12" s="22">
        <v>6</v>
      </c>
      <c r="AI12" s="158">
        <v>0</v>
      </c>
      <c r="AJ12" s="158">
        <v>1</v>
      </c>
      <c r="AK12" s="158">
        <v>1</v>
      </c>
      <c r="AL12" s="158">
        <v>1</v>
      </c>
      <c r="AM12" s="158">
        <v>1</v>
      </c>
      <c r="AN12" s="158">
        <v>1</v>
      </c>
      <c r="AO12" s="158">
        <v>1</v>
      </c>
      <c r="AP12" s="158">
        <v>1</v>
      </c>
      <c r="AQ12" s="158">
        <v>1</v>
      </c>
      <c r="AR12" s="158">
        <v>1</v>
      </c>
      <c r="AS12" s="158">
        <v>0</v>
      </c>
      <c r="AT12" s="158">
        <v>1</v>
      </c>
      <c r="AU12" s="158">
        <v>1</v>
      </c>
      <c r="AV12" s="158">
        <v>1</v>
      </c>
      <c r="AW12" s="158">
        <v>1</v>
      </c>
      <c r="AX12" s="158">
        <v>1</v>
      </c>
      <c r="AY12" s="177">
        <v>1.5</v>
      </c>
      <c r="AZ12" s="177">
        <v>1.5</v>
      </c>
      <c r="BA12" s="177">
        <v>1.5</v>
      </c>
      <c r="BB12" s="177">
        <v>1.5</v>
      </c>
      <c r="BC12" s="177">
        <v>1.5</v>
      </c>
      <c r="BD12" s="177">
        <v>1.5</v>
      </c>
      <c r="BE12" s="158">
        <v>2</v>
      </c>
      <c r="BF12" s="158">
        <v>0</v>
      </c>
      <c r="BG12" s="158">
        <v>2</v>
      </c>
    </row>
    <row r="13" spans="1:59" ht="19.5" customHeight="1">
      <c r="A13" s="13">
        <v>7</v>
      </c>
      <c r="B13" s="153">
        <v>4</v>
      </c>
      <c r="C13" s="153">
        <v>5</v>
      </c>
      <c r="D13" s="180">
        <v>5</v>
      </c>
      <c r="E13" s="153">
        <v>3</v>
      </c>
      <c r="F13" s="18"/>
      <c r="G13" s="113"/>
      <c r="H13" s="2">
        <v>7</v>
      </c>
      <c r="I13" s="153">
        <v>4</v>
      </c>
      <c r="J13" s="153">
        <v>3</v>
      </c>
      <c r="K13" s="153">
        <v>1</v>
      </c>
      <c r="L13" s="153">
        <v>5</v>
      </c>
      <c r="M13" s="114"/>
      <c r="N13" s="113"/>
      <c r="O13" s="115">
        <v>7</v>
      </c>
      <c r="P13" s="154">
        <v>1</v>
      </c>
      <c r="Q13" s="154">
        <v>1</v>
      </c>
      <c r="R13" s="154">
        <v>1</v>
      </c>
      <c r="S13" s="154">
        <v>1</v>
      </c>
      <c r="T13" s="154">
        <v>1</v>
      </c>
      <c r="U13" s="154">
        <v>1</v>
      </c>
      <c r="V13" s="154">
        <v>1</v>
      </c>
      <c r="W13" s="154">
        <v>1</v>
      </c>
      <c r="X13" s="154">
        <v>1</v>
      </c>
      <c r="Y13" s="154">
        <v>1</v>
      </c>
      <c r="Z13" s="113"/>
      <c r="AA13" s="117">
        <v>7</v>
      </c>
      <c r="AB13" s="155">
        <v>2</v>
      </c>
      <c r="AC13" s="155">
        <v>1</v>
      </c>
      <c r="AD13" s="155">
        <v>2</v>
      </c>
      <c r="AE13" s="155">
        <v>1</v>
      </c>
      <c r="AF13" s="156">
        <v>2</v>
      </c>
      <c r="AH13" s="21">
        <v>7</v>
      </c>
      <c r="AI13" s="154">
        <v>1</v>
      </c>
      <c r="AJ13" s="154">
        <v>0</v>
      </c>
      <c r="AK13" s="154">
        <v>1</v>
      </c>
      <c r="AL13" s="154">
        <v>1</v>
      </c>
      <c r="AM13" s="154">
        <v>1</v>
      </c>
      <c r="AN13" s="154">
        <v>1</v>
      </c>
      <c r="AO13" s="154">
        <v>1</v>
      </c>
      <c r="AP13" s="154">
        <v>0</v>
      </c>
      <c r="AQ13" s="154">
        <v>1</v>
      </c>
      <c r="AR13" s="154">
        <v>1</v>
      </c>
      <c r="AS13" s="154">
        <v>1</v>
      </c>
      <c r="AT13" s="154">
        <v>0</v>
      </c>
      <c r="AU13" s="154">
        <v>1</v>
      </c>
      <c r="AV13" s="154">
        <v>1</v>
      </c>
      <c r="AW13" s="154">
        <v>1</v>
      </c>
      <c r="AX13" s="154">
        <v>0</v>
      </c>
      <c r="AY13" s="154">
        <v>1.5</v>
      </c>
      <c r="AZ13" s="154">
        <v>0</v>
      </c>
      <c r="BA13" s="154">
        <v>1.5</v>
      </c>
      <c r="BB13" s="154">
        <v>0</v>
      </c>
      <c r="BC13" s="154">
        <v>1.5</v>
      </c>
      <c r="BD13" s="154">
        <v>1.5</v>
      </c>
      <c r="BE13" s="154">
        <v>2</v>
      </c>
      <c r="BF13" s="154">
        <v>2</v>
      </c>
      <c r="BG13" s="154">
        <v>2</v>
      </c>
    </row>
    <row r="14" spans="1:59" ht="19.5" customHeight="1">
      <c r="A14" s="14">
        <v>8</v>
      </c>
      <c r="B14" s="153">
        <v>2</v>
      </c>
      <c r="C14" s="157">
        <v>5</v>
      </c>
      <c r="D14" s="181">
        <v>1</v>
      </c>
      <c r="E14" s="157">
        <v>4</v>
      </c>
      <c r="F14" s="19"/>
      <c r="G14" s="113"/>
      <c r="H14" s="2">
        <v>8</v>
      </c>
      <c r="I14" s="181">
        <v>4</v>
      </c>
      <c r="J14" s="181">
        <v>5</v>
      </c>
      <c r="K14" s="181">
        <v>5</v>
      </c>
      <c r="L14" s="181">
        <v>5</v>
      </c>
      <c r="M14" s="114"/>
      <c r="N14" s="113"/>
      <c r="O14" s="116">
        <v>8</v>
      </c>
      <c r="P14" s="158">
        <v>1</v>
      </c>
      <c r="Q14" s="158">
        <v>1</v>
      </c>
      <c r="R14" s="158">
        <v>1</v>
      </c>
      <c r="S14" s="158">
        <v>0</v>
      </c>
      <c r="T14" s="158">
        <v>1</v>
      </c>
      <c r="U14" s="158">
        <v>1</v>
      </c>
      <c r="V14" s="158">
        <v>1</v>
      </c>
      <c r="W14" s="158">
        <v>1</v>
      </c>
      <c r="X14" s="158">
        <v>1</v>
      </c>
      <c r="Y14" s="158">
        <v>0</v>
      </c>
      <c r="Z14" s="113"/>
      <c r="AA14" s="118">
        <v>8</v>
      </c>
      <c r="AB14" s="159">
        <v>1</v>
      </c>
      <c r="AC14" s="159">
        <v>2</v>
      </c>
      <c r="AD14" s="159">
        <v>1</v>
      </c>
      <c r="AE14" s="159">
        <v>2</v>
      </c>
      <c r="AF14" s="160">
        <v>1</v>
      </c>
      <c r="AH14" s="22">
        <v>8</v>
      </c>
      <c r="AI14" s="174">
        <v>1</v>
      </c>
      <c r="AJ14" s="174">
        <v>1</v>
      </c>
      <c r="AK14" s="174">
        <v>1</v>
      </c>
      <c r="AL14" s="174">
        <v>1</v>
      </c>
      <c r="AM14" s="174">
        <v>1</v>
      </c>
      <c r="AN14" s="174">
        <v>1</v>
      </c>
      <c r="AO14" s="174">
        <v>0</v>
      </c>
      <c r="AP14" s="174">
        <v>1</v>
      </c>
      <c r="AQ14" s="174">
        <v>0</v>
      </c>
      <c r="AR14" s="174">
        <v>1</v>
      </c>
      <c r="AS14" s="174">
        <v>0</v>
      </c>
      <c r="AT14" s="174">
        <v>1</v>
      </c>
      <c r="AU14" s="174">
        <v>1</v>
      </c>
      <c r="AV14" s="174">
        <v>1</v>
      </c>
      <c r="AW14" s="174">
        <v>1</v>
      </c>
      <c r="AX14" s="174">
        <v>1</v>
      </c>
      <c r="AY14" s="177">
        <v>1.5</v>
      </c>
      <c r="AZ14" s="177">
        <v>1.5</v>
      </c>
      <c r="BA14" s="177">
        <v>1.5</v>
      </c>
      <c r="BB14" s="177">
        <v>1.5</v>
      </c>
      <c r="BC14" s="177">
        <v>1.5</v>
      </c>
      <c r="BD14" s="177">
        <v>1.5</v>
      </c>
      <c r="BE14" s="158">
        <v>2</v>
      </c>
      <c r="BF14" s="158">
        <v>2</v>
      </c>
      <c r="BG14" s="158">
        <v>2</v>
      </c>
    </row>
    <row r="15" spans="1:59" ht="19.5" customHeight="1">
      <c r="A15" s="13">
        <v>9</v>
      </c>
      <c r="B15" s="157">
        <v>1</v>
      </c>
      <c r="C15" s="153">
        <v>5</v>
      </c>
      <c r="D15" s="173">
        <v>3</v>
      </c>
      <c r="E15" s="153">
        <v>4</v>
      </c>
      <c r="F15" s="18"/>
      <c r="G15" s="113"/>
      <c r="H15" s="2">
        <v>9</v>
      </c>
      <c r="I15" s="180">
        <v>5</v>
      </c>
      <c r="J15" s="180">
        <v>5</v>
      </c>
      <c r="K15" s="180">
        <v>4</v>
      </c>
      <c r="L15" s="180">
        <v>4</v>
      </c>
      <c r="M15" s="114"/>
      <c r="N15" s="113"/>
      <c r="O15" s="115">
        <v>9</v>
      </c>
      <c r="P15" s="154">
        <v>0</v>
      </c>
      <c r="Q15" s="154">
        <v>0</v>
      </c>
      <c r="R15" s="154">
        <v>1</v>
      </c>
      <c r="S15" s="154">
        <v>1</v>
      </c>
      <c r="T15" s="154">
        <v>0</v>
      </c>
      <c r="U15" s="154">
        <v>1</v>
      </c>
      <c r="V15" s="154">
        <v>1</v>
      </c>
      <c r="W15" s="154">
        <v>1</v>
      </c>
      <c r="X15" s="154">
        <v>1</v>
      </c>
      <c r="Y15" s="154">
        <v>1</v>
      </c>
      <c r="Z15" s="113"/>
      <c r="AA15" s="117">
        <v>9</v>
      </c>
      <c r="AB15" s="155">
        <v>1</v>
      </c>
      <c r="AC15" s="155">
        <v>1</v>
      </c>
      <c r="AD15" s="155">
        <v>1</v>
      </c>
      <c r="AE15" s="155">
        <v>2</v>
      </c>
      <c r="AF15" s="156">
        <v>2</v>
      </c>
      <c r="AH15" s="21">
        <v>9</v>
      </c>
      <c r="AI15" s="176">
        <v>1</v>
      </c>
      <c r="AJ15" s="176">
        <v>1</v>
      </c>
      <c r="AK15" s="176">
        <v>1</v>
      </c>
      <c r="AL15" s="176">
        <v>1</v>
      </c>
      <c r="AM15" s="176">
        <v>1</v>
      </c>
      <c r="AN15" s="176">
        <v>0</v>
      </c>
      <c r="AO15" s="175">
        <v>1</v>
      </c>
      <c r="AP15" s="175">
        <v>1</v>
      </c>
      <c r="AQ15" s="175">
        <v>1</v>
      </c>
      <c r="AR15" s="175">
        <v>1</v>
      </c>
      <c r="AS15" s="175">
        <v>1</v>
      </c>
      <c r="AT15" s="175">
        <v>1</v>
      </c>
      <c r="AU15" s="175">
        <v>1</v>
      </c>
      <c r="AV15" s="175">
        <v>1</v>
      </c>
      <c r="AW15" s="175">
        <v>1</v>
      </c>
      <c r="AX15" s="175">
        <v>1</v>
      </c>
      <c r="AY15" s="154">
        <v>1.5</v>
      </c>
      <c r="AZ15" s="154">
        <v>0</v>
      </c>
      <c r="BA15" s="154">
        <v>1.5</v>
      </c>
      <c r="BB15" s="154">
        <v>1.5</v>
      </c>
      <c r="BC15" s="154">
        <v>1.5</v>
      </c>
      <c r="BD15" s="154">
        <v>1.5</v>
      </c>
      <c r="BE15" s="154">
        <v>2</v>
      </c>
      <c r="BF15" s="154">
        <v>2</v>
      </c>
      <c r="BG15" s="154">
        <v>2</v>
      </c>
    </row>
    <row r="16" spans="1:59" ht="19.5" customHeight="1">
      <c r="A16" s="14">
        <v>10</v>
      </c>
      <c r="B16" s="153">
        <v>2</v>
      </c>
      <c r="C16" s="157">
        <v>4</v>
      </c>
      <c r="D16" s="157">
        <v>3</v>
      </c>
      <c r="E16" s="157">
        <v>5</v>
      </c>
      <c r="F16" s="19"/>
      <c r="G16" s="113"/>
      <c r="H16" s="2">
        <v>10</v>
      </c>
      <c r="I16" s="157">
        <v>5</v>
      </c>
      <c r="J16" s="157">
        <v>2</v>
      </c>
      <c r="K16" s="157">
        <v>3</v>
      </c>
      <c r="L16" s="157">
        <v>5</v>
      </c>
      <c r="M16" s="114"/>
      <c r="N16" s="113"/>
      <c r="O16" s="116">
        <v>10</v>
      </c>
      <c r="P16" s="158">
        <v>1</v>
      </c>
      <c r="Q16" s="158">
        <v>1</v>
      </c>
      <c r="R16" s="158">
        <v>0</v>
      </c>
      <c r="S16" s="158">
        <v>1</v>
      </c>
      <c r="T16" s="158">
        <v>1</v>
      </c>
      <c r="U16" s="158">
        <v>1</v>
      </c>
      <c r="V16" s="158">
        <v>1</v>
      </c>
      <c r="W16" s="158">
        <v>1</v>
      </c>
      <c r="X16" s="158">
        <v>1</v>
      </c>
      <c r="Y16" s="158">
        <v>1</v>
      </c>
      <c r="Z16" s="113"/>
      <c r="AA16" s="118">
        <v>10</v>
      </c>
      <c r="AB16" s="159">
        <v>2</v>
      </c>
      <c r="AC16" s="159">
        <v>1</v>
      </c>
      <c r="AD16" s="159">
        <v>1</v>
      </c>
      <c r="AE16" s="159">
        <v>2</v>
      </c>
      <c r="AF16" s="160">
        <v>1</v>
      </c>
      <c r="AH16" s="22">
        <v>10</v>
      </c>
      <c r="AI16" s="174">
        <v>0</v>
      </c>
      <c r="AJ16" s="174">
        <v>1</v>
      </c>
      <c r="AK16" s="174">
        <v>1</v>
      </c>
      <c r="AL16" s="174">
        <v>1</v>
      </c>
      <c r="AM16" s="174">
        <v>1</v>
      </c>
      <c r="AN16" s="174">
        <v>1</v>
      </c>
      <c r="AO16" s="177">
        <v>1</v>
      </c>
      <c r="AP16" s="177">
        <v>1</v>
      </c>
      <c r="AQ16" s="177">
        <v>1</v>
      </c>
      <c r="AR16" s="177">
        <v>0</v>
      </c>
      <c r="AS16" s="177">
        <v>1</v>
      </c>
      <c r="AT16" s="177">
        <v>1</v>
      </c>
      <c r="AU16" s="177">
        <v>0</v>
      </c>
      <c r="AV16" s="177">
        <v>1</v>
      </c>
      <c r="AW16" s="177">
        <v>1</v>
      </c>
      <c r="AX16" s="177">
        <v>0</v>
      </c>
      <c r="AY16" s="177">
        <v>0</v>
      </c>
      <c r="AZ16" s="177">
        <v>1.5</v>
      </c>
      <c r="BA16" s="177">
        <v>0</v>
      </c>
      <c r="BB16" s="177">
        <v>1.5</v>
      </c>
      <c r="BC16" s="177">
        <v>1.5</v>
      </c>
      <c r="BD16" s="177">
        <v>1.5</v>
      </c>
      <c r="BE16" s="158">
        <v>2</v>
      </c>
      <c r="BF16" s="158">
        <v>2</v>
      </c>
      <c r="BG16" s="158">
        <v>2</v>
      </c>
    </row>
    <row r="17" spans="1:59" ht="19.5" customHeight="1">
      <c r="A17" s="13">
        <v>11</v>
      </c>
      <c r="B17" s="181">
        <v>5</v>
      </c>
      <c r="C17" s="153">
        <v>5</v>
      </c>
      <c r="D17" s="153">
        <v>4</v>
      </c>
      <c r="E17" s="153">
        <v>4</v>
      </c>
      <c r="F17" s="15"/>
      <c r="G17" s="113"/>
      <c r="H17" s="2">
        <v>11</v>
      </c>
      <c r="I17" s="153">
        <v>2</v>
      </c>
      <c r="J17" s="153">
        <v>3</v>
      </c>
      <c r="K17" s="153">
        <v>5</v>
      </c>
      <c r="L17" s="153">
        <v>3</v>
      </c>
      <c r="M17" s="9"/>
      <c r="N17" s="113"/>
      <c r="O17" s="115">
        <v>11</v>
      </c>
      <c r="P17" s="154">
        <v>1</v>
      </c>
      <c r="Q17" s="154">
        <v>0</v>
      </c>
      <c r="R17" s="154">
        <v>0</v>
      </c>
      <c r="S17" s="154">
        <v>1</v>
      </c>
      <c r="T17" s="154">
        <v>0</v>
      </c>
      <c r="U17" s="154">
        <v>1</v>
      </c>
      <c r="V17" s="154">
        <v>1</v>
      </c>
      <c r="W17" s="154">
        <v>1</v>
      </c>
      <c r="X17" s="154">
        <v>1</v>
      </c>
      <c r="Y17" s="154">
        <v>1</v>
      </c>
      <c r="Z17" s="113"/>
      <c r="AA17" s="117">
        <v>11</v>
      </c>
      <c r="AB17" s="155">
        <v>2</v>
      </c>
      <c r="AC17" s="155">
        <v>1</v>
      </c>
      <c r="AD17" s="155">
        <v>1</v>
      </c>
      <c r="AE17" s="155">
        <v>1</v>
      </c>
      <c r="AF17" s="156">
        <v>1</v>
      </c>
      <c r="AH17" s="21">
        <v>11</v>
      </c>
      <c r="AI17" s="176">
        <v>1</v>
      </c>
      <c r="AJ17" s="176">
        <v>1</v>
      </c>
      <c r="AK17" s="176">
        <v>1</v>
      </c>
      <c r="AL17" s="176">
        <v>0</v>
      </c>
      <c r="AM17" s="176">
        <v>1</v>
      </c>
      <c r="AN17" s="176">
        <v>1</v>
      </c>
      <c r="AO17" s="175">
        <v>0</v>
      </c>
      <c r="AP17" s="175">
        <v>0</v>
      </c>
      <c r="AQ17" s="175">
        <v>1</v>
      </c>
      <c r="AR17" s="175">
        <v>1</v>
      </c>
      <c r="AS17" s="175">
        <v>0</v>
      </c>
      <c r="AT17" s="175">
        <v>1</v>
      </c>
      <c r="AU17" s="175">
        <v>1</v>
      </c>
      <c r="AV17" s="175">
        <v>1</v>
      </c>
      <c r="AW17" s="175">
        <v>1</v>
      </c>
      <c r="AX17" s="175">
        <v>1</v>
      </c>
      <c r="AY17" s="154">
        <v>1.5</v>
      </c>
      <c r="AZ17" s="154">
        <v>1.5</v>
      </c>
      <c r="BA17" s="154">
        <v>1.5</v>
      </c>
      <c r="BB17" s="154">
        <v>0</v>
      </c>
      <c r="BC17" s="154">
        <v>1.5</v>
      </c>
      <c r="BD17" s="154">
        <v>1.5</v>
      </c>
      <c r="BE17" s="154">
        <v>2</v>
      </c>
      <c r="BF17" s="154">
        <v>2</v>
      </c>
      <c r="BG17" s="154">
        <v>2</v>
      </c>
    </row>
    <row r="18" spans="1:59" ht="19.5" customHeight="1">
      <c r="A18" s="14">
        <v>12</v>
      </c>
      <c r="B18" s="180">
        <v>4</v>
      </c>
      <c r="C18" s="157">
        <v>2</v>
      </c>
      <c r="D18" s="157">
        <v>4</v>
      </c>
      <c r="E18" s="157">
        <v>4</v>
      </c>
      <c r="F18" s="16"/>
      <c r="G18" s="113"/>
      <c r="H18" s="2">
        <v>12</v>
      </c>
      <c r="I18" s="157">
        <v>5</v>
      </c>
      <c r="J18" s="157">
        <v>2</v>
      </c>
      <c r="K18" s="157">
        <v>3</v>
      </c>
      <c r="L18" s="157">
        <v>4</v>
      </c>
      <c r="M18" s="9"/>
      <c r="N18" s="113"/>
      <c r="O18" s="116">
        <v>12</v>
      </c>
      <c r="P18" s="158">
        <v>0</v>
      </c>
      <c r="Q18" s="158">
        <v>1</v>
      </c>
      <c r="R18" s="158">
        <v>1</v>
      </c>
      <c r="S18" s="158">
        <v>1</v>
      </c>
      <c r="T18" s="158">
        <v>1</v>
      </c>
      <c r="U18" s="158">
        <v>1</v>
      </c>
      <c r="V18" s="158">
        <v>1</v>
      </c>
      <c r="W18" s="158">
        <v>1</v>
      </c>
      <c r="X18" s="158">
        <v>1</v>
      </c>
      <c r="Y18" s="158">
        <v>1</v>
      </c>
      <c r="Z18" s="113"/>
      <c r="AA18" s="118">
        <v>12</v>
      </c>
      <c r="AB18" s="159">
        <v>1</v>
      </c>
      <c r="AC18" s="159">
        <v>2</v>
      </c>
      <c r="AD18" s="159">
        <v>1</v>
      </c>
      <c r="AE18" s="159">
        <v>1</v>
      </c>
      <c r="AF18" s="160">
        <v>1</v>
      </c>
      <c r="AH18" s="22">
        <v>12</v>
      </c>
      <c r="AI18" s="174">
        <v>0</v>
      </c>
      <c r="AJ18" s="174">
        <v>0</v>
      </c>
      <c r="AK18" s="174">
        <v>1</v>
      </c>
      <c r="AL18" s="174">
        <v>1</v>
      </c>
      <c r="AM18" s="174">
        <v>1</v>
      </c>
      <c r="AN18" s="174">
        <v>1</v>
      </c>
      <c r="AO18" s="177">
        <v>0</v>
      </c>
      <c r="AP18" s="177">
        <v>1</v>
      </c>
      <c r="AQ18" s="177">
        <v>0</v>
      </c>
      <c r="AR18" s="177">
        <v>0</v>
      </c>
      <c r="AS18" s="177">
        <v>1</v>
      </c>
      <c r="AT18" s="177">
        <v>1</v>
      </c>
      <c r="AU18" s="177">
        <v>1</v>
      </c>
      <c r="AV18" s="177">
        <v>0</v>
      </c>
      <c r="AW18" s="177">
        <v>1</v>
      </c>
      <c r="AX18" s="177">
        <v>1</v>
      </c>
      <c r="AY18" s="177">
        <v>1.5</v>
      </c>
      <c r="AZ18" s="177">
        <v>0</v>
      </c>
      <c r="BA18" s="177">
        <v>1.5</v>
      </c>
      <c r="BB18" s="177">
        <v>1.5</v>
      </c>
      <c r="BC18" s="177">
        <v>1.5</v>
      </c>
      <c r="BD18" s="177">
        <v>0</v>
      </c>
      <c r="BE18" s="154">
        <v>2</v>
      </c>
      <c r="BF18" s="154">
        <v>2</v>
      </c>
      <c r="BG18" s="154">
        <v>2</v>
      </c>
    </row>
    <row r="19" spans="1:59" ht="19.5" customHeight="1">
      <c r="A19" s="13">
        <v>13</v>
      </c>
      <c r="B19" s="181">
        <v>4</v>
      </c>
      <c r="C19" s="153">
        <v>3</v>
      </c>
      <c r="D19" s="153">
        <v>5</v>
      </c>
      <c r="E19" s="153">
        <v>5</v>
      </c>
      <c r="F19" s="15"/>
      <c r="G19" s="113"/>
      <c r="H19" s="2">
        <v>13</v>
      </c>
      <c r="I19" s="153">
        <v>2</v>
      </c>
      <c r="J19" s="153">
        <v>3</v>
      </c>
      <c r="K19" s="153">
        <v>3</v>
      </c>
      <c r="L19" s="153">
        <v>4</v>
      </c>
      <c r="M19" s="9"/>
      <c r="N19" s="113"/>
      <c r="O19" s="115">
        <v>13</v>
      </c>
      <c r="P19" s="154">
        <v>1</v>
      </c>
      <c r="Q19" s="154">
        <v>0</v>
      </c>
      <c r="R19" s="154">
        <v>0</v>
      </c>
      <c r="S19" s="154">
        <v>0</v>
      </c>
      <c r="T19" s="154">
        <v>1</v>
      </c>
      <c r="U19" s="154">
        <v>1</v>
      </c>
      <c r="V19" s="154">
        <v>1</v>
      </c>
      <c r="W19" s="154">
        <v>0</v>
      </c>
      <c r="X19" s="154">
        <v>1</v>
      </c>
      <c r="Y19" s="154">
        <v>1</v>
      </c>
      <c r="Z19" s="113"/>
      <c r="AA19" s="117">
        <v>13</v>
      </c>
      <c r="AB19" s="155">
        <v>1</v>
      </c>
      <c r="AC19" s="155">
        <v>1</v>
      </c>
      <c r="AD19" s="155">
        <v>2</v>
      </c>
      <c r="AE19" s="155">
        <v>1</v>
      </c>
      <c r="AF19" s="156">
        <v>2</v>
      </c>
      <c r="AH19" s="21">
        <v>13</v>
      </c>
      <c r="AI19" s="176">
        <v>1</v>
      </c>
      <c r="AJ19" s="176">
        <v>1</v>
      </c>
      <c r="AK19" s="176">
        <v>1</v>
      </c>
      <c r="AL19" s="176">
        <v>1</v>
      </c>
      <c r="AM19" s="176">
        <v>1</v>
      </c>
      <c r="AN19" s="176">
        <v>1</v>
      </c>
      <c r="AO19" s="175">
        <v>1</v>
      </c>
      <c r="AP19" s="175">
        <v>0</v>
      </c>
      <c r="AQ19" s="175">
        <v>0</v>
      </c>
      <c r="AR19" s="175">
        <v>0</v>
      </c>
      <c r="AS19" s="175">
        <v>0</v>
      </c>
      <c r="AT19" s="175">
        <v>0</v>
      </c>
      <c r="AU19" s="175">
        <v>1</v>
      </c>
      <c r="AV19" s="175">
        <v>1</v>
      </c>
      <c r="AW19" s="175">
        <v>1</v>
      </c>
      <c r="AX19" s="175">
        <v>1</v>
      </c>
      <c r="AY19" s="154">
        <v>0</v>
      </c>
      <c r="AZ19" s="154">
        <v>1.5</v>
      </c>
      <c r="BA19" s="154">
        <v>0</v>
      </c>
      <c r="BB19" s="154">
        <v>1.5</v>
      </c>
      <c r="BC19" s="154">
        <v>1.5</v>
      </c>
      <c r="BD19" s="154">
        <v>1.5</v>
      </c>
      <c r="BE19" s="154">
        <v>2</v>
      </c>
      <c r="BF19" s="154">
        <v>2</v>
      </c>
      <c r="BG19" s="154">
        <v>2</v>
      </c>
    </row>
    <row r="20" spans="1:59" ht="19.5" customHeight="1">
      <c r="A20" s="14">
        <v>14</v>
      </c>
      <c r="B20" s="180">
        <v>2</v>
      </c>
      <c r="C20" s="157">
        <v>5</v>
      </c>
      <c r="D20" s="157">
        <v>5</v>
      </c>
      <c r="E20" s="157">
        <v>5</v>
      </c>
      <c r="F20" s="16"/>
      <c r="G20" s="113"/>
      <c r="H20" s="2">
        <v>14</v>
      </c>
      <c r="I20" s="157">
        <v>3</v>
      </c>
      <c r="J20" s="157">
        <v>3</v>
      </c>
      <c r="K20" s="157">
        <v>2</v>
      </c>
      <c r="L20" s="157">
        <v>5</v>
      </c>
      <c r="M20" s="9"/>
      <c r="N20" s="113"/>
      <c r="O20" s="116">
        <v>14</v>
      </c>
      <c r="P20" s="158">
        <v>1</v>
      </c>
      <c r="Q20" s="158">
        <v>1</v>
      </c>
      <c r="R20" s="158">
        <v>1</v>
      </c>
      <c r="S20" s="158">
        <v>1</v>
      </c>
      <c r="T20" s="158">
        <v>0</v>
      </c>
      <c r="U20" s="158">
        <v>1</v>
      </c>
      <c r="V20" s="158">
        <v>0</v>
      </c>
      <c r="W20" s="158">
        <v>1</v>
      </c>
      <c r="X20" s="158">
        <v>1</v>
      </c>
      <c r="Y20" s="158">
        <v>1</v>
      </c>
      <c r="Z20" s="113"/>
      <c r="AA20" s="118">
        <v>14</v>
      </c>
      <c r="AB20" s="159">
        <v>1</v>
      </c>
      <c r="AC20" s="159">
        <v>1</v>
      </c>
      <c r="AD20" s="159">
        <v>2</v>
      </c>
      <c r="AE20" s="159">
        <v>2</v>
      </c>
      <c r="AF20" s="160">
        <v>1</v>
      </c>
      <c r="AH20" s="22">
        <v>14</v>
      </c>
      <c r="AI20" s="174">
        <v>1</v>
      </c>
      <c r="AJ20" s="174">
        <v>0</v>
      </c>
      <c r="AK20" s="174">
        <v>1</v>
      </c>
      <c r="AL20" s="174">
        <v>0</v>
      </c>
      <c r="AM20" s="174">
        <v>1</v>
      </c>
      <c r="AN20" s="174">
        <v>1</v>
      </c>
      <c r="AO20" s="177">
        <v>0</v>
      </c>
      <c r="AP20" s="177">
        <v>0</v>
      </c>
      <c r="AQ20" s="177">
        <v>0</v>
      </c>
      <c r="AR20" s="177">
        <v>0</v>
      </c>
      <c r="AS20" s="177">
        <v>1</v>
      </c>
      <c r="AT20" s="177">
        <v>1</v>
      </c>
      <c r="AU20" s="177">
        <v>1</v>
      </c>
      <c r="AV20" s="177">
        <v>1</v>
      </c>
      <c r="AW20" s="177">
        <v>1</v>
      </c>
      <c r="AX20" s="177">
        <v>1</v>
      </c>
      <c r="AY20" s="177">
        <v>1.5</v>
      </c>
      <c r="AZ20" s="177">
        <v>1.5</v>
      </c>
      <c r="BA20" s="177">
        <v>0</v>
      </c>
      <c r="BB20" s="177">
        <v>1.5</v>
      </c>
      <c r="BC20" s="177">
        <v>1.5</v>
      </c>
      <c r="BD20" s="177">
        <v>0</v>
      </c>
      <c r="BE20" s="158">
        <v>2</v>
      </c>
      <c r="BF20" s="158">
        <v>2</v>
      </c>
      <c r="BG20" s="158">
        <v>2</v>
      </c>
    </row>
    <row r="21" spans="1:59" ht="19.5" customHeight="1">
      <c r="A21" s="13">
        <v>15</v>
      </c>
      <c r="B21" s="181">
        <v>3</v>
      </c>
      <c r="C21" s="153">
        <v>3</v>
      </c>
      <c r="D21" s="153">
        <v>3</v>
      </c>
      <c r="E21" s="153">
        <v>5</v>
      </c>
      <c r="F21" s="15"/>
      <c r="G21" s="113"/>
      <c r="H21" s="2">
        <v>15</v>
      </c>
      <c r="I21" s="153">
        <v>4</v>
      </c>
      <c r="J21" s="153">
        <v>4</v>
      </c>
      <c r="K21" s="153">
        <v>3</v>
      </c>
      <c r="L21" s="153">
        <v>3</v>
      </c>
      <c r="M21" s="9"/>
      <c r="N21" s="113"/>
      <c r="O21" s="115">
        <v>15</v>
      </c>
      <c r="P21" s="154">
        <v>1</v>
      </c>
      <c r="Q21" s="154">
        <v>0</v>
      </c>
      <c r="R21" s="154">
        <v>1</v>
      </c>
      <c r="S21" s="154">
        <v>0</v>
      </c>
      <c r="T21" s="154">
        <v>0</v>
      </c>
      <c r="U21" s="154">
        <v>1</v>
      </c>
      <c r="V21" s="154">
        <v>1</v>
      </c>
      <c r="W21" s="154">
        <v>1</v>
      </c>
      <c r="X21" s="154">
        <v>1</v>
      </c>
      <c r="Y21" s="154">
        <v>1</v>
      </c>
      <c r="Z21" s="113"/>
      <c r="AA21" s="117">
        <v>15</v>
      </c>
      <c r="AB21" s="155">
        <v>2</v>
      </c>
      <c r="AC21" s="155">
        <v>1</v>
      </c>
      <c r="AD21" s="155">
        <v>1</v>
      </c>
      <c r="AE21" s="155">
        <v>1</v>
      </c>
      <c r="AF21" s="156">
        <v>2</v>
      </c>
      <c r="AH21" s="21">
        <v>15</v>
      </c>
      <c r="AI21" s="154">
        <v>1</v>
      </c>
      <c r="AJ21" s="154">
        <v>1</v>
      </c>
      <c r="AK21" s="154">
        <v>1</v>
      </c>
      <c r="AL21" s="154">
        <v>1</v>
      </c>
      <c r="AM21" s="154">
        <v>1</v>
      </c>
      <c r="AN21" s="154">
        <v>1</v>
      </c>
      <c r="AO21" s="154">
        <v>0</v>
      </c>
      <c r="AP21" s="154">
        <v>0</v>
      </c>
      <c r="AQ21" s="154">
        <v>1</v>
      </c>
      <c r="AR21" s="154">
        <v>0</v>
      </c>
      <c r="AS21" s="154">
        <v>1</v>
      </c>
      <c r="AT21" s="154">
        <v>0</v>
      </c>
      <c r="AU21" s="154">
        <v>1</v>
      </c>
      <c r="AV21" s="154">
        <v>0</v>
      </c>
      <c r="AW21" s="154">
        <v>1</v>
      </c>
      <c r="AX21" s="154">
        <v>1</v>
      </c>
      <c r="AY21" s="154">
        <v>1.5</v>
      </c>
      <c r="AZ21" s="154">
        <v>0</v>
      </c>
      <c r="BA21" s="154">
        <v>1.5</v>
      </c>
      <c r="BB21" s="154">
        <v>1.5</v>
      </c>
      <c r="BC21" s="154">
        <v>1.5</v>
      </c>
      <c r="BD21" s="154">
        <v>1.5</v>
      </c>
      <c r="BE21" s="154">
        <v>2</v>
      </c>
      <c r="BF21" s="154">
        <v>2</v>
      </c>
      <c r="BG21" s="154">
        <v>2</v>
      </c>
    </row>
    <row r="22" spans="1:59" ht="19.5" customHeight="1">
      <c r="A22" s="14">
        <v>16</v>
      </c>
      <c r="B22" s="157">
        <v>5</v>
      </c>
      <c r="C22" s="157">
        <v>2</v>
      </c>
      <c r="D22" s="157">
        <v>5</v>
      </c>
      <c r="E22" s="157">
        <v>3</v>
      </c>
      <c r="F22" s="16"/>
      <c r="G22" s="113"/>
      <c r="H22" s="2">
        <v>16</v>
      </c>
      <c r="I22" s="157">
        <v>5</v>
      </c>
      <c r="J22" s="157">
        <v>4</v>
      </c>
      <c r="K22" s="157">
        <v>4</v>
      </c>
      <c r="L22" s="157">
        <v>2</v>
      </c>
      <c r="M22" s="9"/>
      <c r="N22" s="113"/>
      <c r="O22" s="116">
        <v>16</v>
      </c>
      <c r="P22" s="158">
        <v>0</v>
      </c>
      <c r="Q22" s="158">
        <v>1</v>
      </c>
      <c r="R22" s="158">
        <v>0</v>
      </c>
      <c r="S22" s="158">
        <v>1</v>
      </c>
      <c r="T22" s="158">
        <v>1</v>
      </c>
      <c r="U22" s="158">
        <v>0</v>
      </c>
      <c r="V22" s="158">
        <v>1</v>
      </c>
      <c r="W22" s="158">
        <v>1</v>
      </c>
      <c r="X22" s="158">
        <v>0</v>
      </c>
      <c r="Y22" s="158">
        <v>0</v>
      </c>
      <c r="Z22" s="113"/>
      <c r="AA22" s="118">
        <v>16</v>
      </c>
      <c r="AB22" s="159">
        <v>2</v>
      </c>
      <c r="AC22" s="159">
        <v>1</v>
      </c>
      <c r="AD22" s="159">
        <v>1</v>
      </c>
      <c r="AE22" s="159">
        <v>2</v>
      </c>
      <c r="AF22" s="160">
        <v>1</v>
      </c>
      <c r="AH22" s="22">
        <v>16</v>
      </c>
      <c r="AI22" s="177">
        <v>1</v>
      </c>
      <c r="AJ22" s="177">
        <v>1</v>
      </c>
      <c r="AK22" s="177">
        <v>0</v>
      </c>
      <c r="AL22" s="177">
        <v>1</v>
      </c>
      <c r="AM22" s="177">
        <v>1</v>
      </c>
      <c r="AN22" s="177">
        <v>0</v>
      </c>
      <c r="AO22" s="174">
        <v>1</v>
      </c>
      <c r="AP22" s="174">
        <v>0</v>
      </c>
      <c r="AQ22" s="174">
        <v>1</v>
      </c>
      <c r="AR22" s="174">
        <v>1</v>
      </c>
      <c r="AS22" s="177">
        <v>1</v>
      </c>
      <c r="AT22" s="177">
        <v>1</v>
      </c>
      <c r="AU22" s="177">
        <v>0</v>
      </c>
      <c r="AV22" s="177">
        <v>1</v>
      </c>
      <c r="AW22" s="177">
        <v>1</v>
      </c>
      <c r="AX22" s="177">
        <v>0</v>
      </c>
      <c r="AY22" s="177">
        <v>0</v>
      </c>
      <c r="AZ22" s="177">
        <v>1.5</v>
      </c>
      <c r="BA22" s="177">
        <v>1.5</v>
      </c>
      <c r="BB22" s="177">
        <v>1.5</v>
      </c>
      <c r="BC22" s="177">
        <v>1.5</v>
      </c>
      <c r="BD22" s="177">
        <v>1.5</v>
      </c>
      <c r="BE22" s="158">
        <v>2</v>
      </c>
      <c r="BF22" s="158">
        <v>0</v>
      </c>
      <c r="BG22" s="158">
        <v>2</v>
      </c>
    </row>
    <row r="23" spans="1:59" ht="19.5" customHeight="1">
      <c r="A23" s="13">
        <v>17</v>
      </c>
      <c r="B23" s="153">
        <v>5</v>
      </c>
      <c r="C23" s="153">
        <v>2</v>
      </c>
      <c r="D23" s="153">
        <v>2</v>
      </c>
      <c r="E23" s="153">
        <v>5</v>
      </c>
      <c r="F23" s="15"/>
      <c r="G23" s="113"/>
      <c r="H23" s="2">
        <v>17</v>
      </c>
      <c r="I23" s="153">
        <v>5</v>
      </c>
      <c r="J23" s="153">
        <v>3</v>
      </c>
      <c r="K23" s="153">
        <v>5</v>
      </c>
      <c r="L23" s="153">
        <v>5</v>
      </c>
      <c r="M23" s="9"/>
      <c r="N23" s="113"/>
      <c r="O23" s="115">
        <v>17</v>
      </c>
      <c r="P23" s="154">
        <v>0</v>
      </c>
      <c r="Q23" s="154">
        <v>0</v>
      </c>
      <c r="R23" s="154">
        <v>1</v>
      </c>
      <c r="S23" s="154">
        <v>0</v>
      </c>
      <c r="T23" s="154">
        <v>1</v>
      </c>
      <c r="U23" s="154">
        <v>1</v>
      </c>
      <c r="V23" s="154">
        <v>1</v>
      </c>
      <c r="W23" s="154">
        <v>0</v>
      </c>
      <c r="X23" s="154">
        <v>1</v>
      </c>
      <c r="Y23" s="154">
        <v>1</v>
      </c>
      <c r="Z23" s="113"/>
      <c r="AA23" s="117">
        <v>17</v>
      </c>
      <c r="AB23" s="155">
        <v>1</v>
      </c>
      <c r="AC23" s="155">
        <v>2</v>
      </c>
      <c r="AD23" s="155">
        <v>2</v>
      </c>
      <c r="AE23" s="155">
        <v>1</v>
      </c>
      <c r="AF23" s="156">
        <v>1</v>
      </c>
      <c r="AH23" s="21">
        <v>17</v>
      </c>
      <c r="AI23" s="175">
        <v>0</v>
      </c>
      <c r="AJ23" s="175">
        <v>1</v>
      </c>
      <c r="AK23" s="175">
        <v>1</v>
      </c>
      <c r="AL23" s="175">
        <v>1</v>
      </c>
      <c r="AM23" s="175">
        <v>1</v>
      </c>
      <c r="AN23" s="175">
        <v>1</v>
      </c>
      <c r="AO23" s="176">
        <v>0</v>
      </c>
      <c r="AP23" s="176">
        <v>1</v>
      </c>
      <c r="AQ23" s="176">
        <v>1</v>
      </c>
      <c r="AR23" s="176">
        <v>0</v>
      </c>
      <c r="AS23" s="175">
        <v>0</v>
      </c>
      <c r="AT23" s="154">
        <v>1</v>
      </c>
      <c r="AU23" s="154">
        <v>1</v>
      </c>
      <c r="AV23" s="154">
        <v>1</v>
      </c>
      <c r="AW23" s="154">
        <v>1</v>
      </c>
      <c r="AX23" s="154">
        <v>1</v>
      </c>
      <c r="AY23" s="154">
        <v>0</v>
      </c>
      <c r="AZ23" s="154">
        <v>0</v>
      </c>
      <c r="BA23" s="154">
        <v>1.5</v>
      </c>
      <c r="BB23" s="154">
        <v>0</v>
      </c>
      <c r="BC23" s="154">
        <v>1.5</v>
      </c>
      <c r="BD23" s="154">
        <v>1.5</v>
      </c>
      <c r="BE23" s="154">
        <v>2</v>
      </c>
      <c r="BF23" s="154">
        <v>2</v>
      </c>
      <c r="BG23" s="154">
        <v>2</v>
      </c>
    </row>
    <row r="24" spans="1:59" ht="19.5" customHeight="1">
      <c r="A24" s="14">
        <v>18</v>
      </c>
      <c r="B24" s="157">
        <v>4</v>
      </c>
      <c r="C24" s="157">
        <v>1</v>
      </c>
      <c r="D24" s="157">
        <v>4</v>
      </c>
      <c r="E24" s="157">
        <v>5</v>
      </c>
      <c r="F24" s="16"/>
      <c r="G24" s="113"/>
      <c r="H24" s="2">
        <v>18</v>
      </c>
      <c r="I24" s="157">
        <v>5</v>
      </c>
      <c r="J24" s="157">
        <v>5</v>
      </c>
      <c r="K24" s="157">
        <v>4</v>
      </c>
      <c r="L24" s="157">
        <v>5</v>
      </c>
      <c r="M24" s="9"/>
      <c r="N24" s="113"/>
      <c r="O24" s="116">
        <v>18</v>
      </c>
      <c r="P24" s="158">
        <v>1</v>
      </c>
      <c r="Q24" s="158">
        <v>0</v>
      </c>
      <c r="R24" s="158">
        <v>1</v>
      </c>
      <c r="S24" s="158">
        <v>1</v>
      </c>
      <c r="T24" s="158">
        <v>1</v>
      </c>
      <c r="U24" s="158">
        <v>1</v>
      </c>
      <c r="V24" s="158">
        <v>0</v>
      </c>
      <c r="W24" s="158">
        <v>1</v>
      </c>
      <c r="X24" s="158">
        <v>1</v>
      </c>
      <c r="Y24" s="158">
        <v>1</v>
      </c>
      <c r="Z24" s="113"/>
      <c r="AA24" s="118">
        <v>18</v>
      </c>
      <c r="AB24" s="159">
        <v>2</v>
      </c>
      <c r="AC24" s="159">
        <v>1</v>
      </c>
      <c r="AD24" s="159">
        <v>1</v>
      </c>
      <c r="AE24" s="159">
        <v>1</v>
      </c>
      <c r="AF24" s="160">
        <v>1</v>
      </c>
      <c r="AH24" s="22">
        <v>18</v>
      </c>
      <c r="AI24" s="177">
        <v>1</v>
      </c>
      <c r="AJ24" s="177">
        <v>1</v>
      </c>
      <c r="AK24" s="177">
        <v>1</v>
      </c>
      <c r="AL24" s="177">
        <v>0</v>
      </c>
      <c r="AM24" s="177">
        <v>1</v>
      </c>
      <c r="AN24" s="177">
        <v>1</v>
      </c>
      <c r="AO24" s="174">
        <v>1</v>
      </c>
      <c r="AP24" s="174">
        <v>1</v>
      </c>
      <c r="AQ24" s="174">
        <v>0</v>
      </c>
      <c r="AR24" s="174">
        <v>0</v>
      </c>
      <c r="AS24" s="177">
        <v>0</v>
      </c>
      <c r="AT24" s="177">
        <v>1</v>
      </c>
      <c r="AU24" s="177">
        <v>1</v>
      </c>
      <c r="AV24" s="177">
        <v>0</v>
      </c>
      <c r="AW24" s="177">
        <v>1</v>
      </c>
      <c r="AX24" s="177">
        <v>1</v>
      </c>
      <c r="AY24" s="177">
        <v>0</v>
      </c>
      <c r="AZ24" s="177">
        <v>1.5</v>
      </c>
      <c r="BA24" s="177">
        <v>1.5</v>
      </c>
      <c r="BB24" s="177">
        <v>1.5</v>
      </c>
      <c r="BC24" s="177">
        <v>1.5</v>
      </c>
      <c r="BD24" s="177">
        <v>1.5</v>
      </c>
      <c r="BE24" s="158">
        <v>2</v>
      </c>
      <c r="BF24" s="158">
        <v>0</v>
      </c>
      <c r="BG24" s="158">
        <v>2</v>
      </c>
    </row>
    <row r="25" spans="1:59" ht="19.5" customHeight="1">
      <c r="A25" s="13">
        <v>19</v>
      </c>
      <c r="B25" s="153">
        <v>5</v>
      </c>
      <c r="C25" s="153">
        <v>2</v>
      </c>
      <c r="D25" s="153">
        <v>5</v>
      </c>
      <c r="E25" s="153">
        <v>5</v>
      </c>
      <c r="F25" s="15"/>
      <c r="G25" s="113"/>
      <c r="H25" s="2">
        <v>19</v>
      </c>
      <c r="I25" s="153">
        <v>5</v>
      </c>
      <c r="J25" s="153">
        <v>5</v>
      </c>
      <c r="K25" s="153">
        <v>4</v>
      </c>
      <c r="L25" s="153">
        <v>5</v>
      </c>
      <c r="M25" s="9"/>
      <c r="N25" s="113"/>
      <c r="O25" s="115">
        <v>19</v>
      </c>
      <c r="P25" s="154">
        <v>1</v>
      </c>
      <c r="Q25" s="154">
        <v>0</v>
      </c>
      <c r="R25" s="154">
        <v>1</v>
      </c>
      <c r="S25" s="154">
        <v>0</v>
      </c>
      <c r="T25" s="154">
        <v>0</v>
      </c>
      <c r="U25" s="154">
        <v>1</v>
      </c>
      <c r="V25" s="154">
        <v>0</v>
      </c>
      <c r="W25" s="154">
        <v>0</v>
      </c>
      <c r="X25" s="154">
        <v>1</v>
      </c>
      <c r="Y25" s="154">
        <v>1</v>
      </c>
      <c r="Z25" s="113"/>
      <c r="AA25" s="117">
        <v>19</v>
      </c>
      <c r="AB25" s="155">
        <v>1</v>
      </c>
      <c r="AC25" s="155">
        <v>1</v>
      </c>
      <c r="AD25" s="155">
        <v>1</v>
      </c>
      <c r="AE25" s="155">
        <v>1</v>
      </c>
      <c r="AF25" s="156">
        <v>1</v>
      </c>
      <c r="AH25" s="21">
        <v>19</v>
      </c>
      <c r="AI25" s="154">
        <v>0</v>
      </c>
      <c r="AJ25" s="154">
        <v>0</v>
      </c>
      <c r="AK25" s="154">
        <v>1</v>
      </c>
      <c r="AL25" s="154">
        <v>1</v>
      </c>
      <c r="AM25" s="154">
        <v>1</v>
      </c>
      <c r="AN25" s="154">
        <v>1</v>
      </c>
      <c r="AO25" s="176">
        <v>1</v>
      </c>
      <c r="AP25" s="176">
        <v>0</v>
      </c>
      <c r="AQ25" s="176">
        <v>1</v>
      </c>
      <c r="AR25" s="176">
        <v>1</v>
      </c>
      <c r="AS25" s="154">
        <v>0</v>
      </c>
      <c r="AT25" s="154">
        <v>0</v>
      </c>
      <c r="AU25" s="154">
        <v>1</v>
      </c>
      <c r="AV25" s="154">
        <v>1</v>
      </c>
      <c r="AW25" s="154">
        <v>1</v>
      </c>
      <c r="AX25" s="154">
        <v>1</v>
      </c>
      <c r="AY25" s="154">
        <v>1.5</v>
      </c>
      <c r="AZ25" s="154">
        <v>1.5</v>
      </c>
      <c r="BA25" s="154">
        <v>0</v>
      </c>
      <c r="BB25" s="154">
        <v>1.5</v>
      </c>
      <c r="BC25" s="154">
        <v>1.5</v>
      </c>
      <c r="BD25" s="154">
        <v>1.5</v>
      </c>
      <c r="BE25" s="154">
        <v>2</v>
      </c>
      <c r="BF25" s="154">
        <v>2</v>
      </c>
      <c r="BG25" s="154">
        <v>2</v>
      </c>
    </row>
    <row r="26" spans="1:59" ht="19.5" customHeight="1">
      <c r="A26" s="14">
        <v>20</v>
      </c>
      <c r="B26" s="157">
        <v>2</v>
      </c>
      <c r="C26" s="181">
        <v>5</v>
      </c>
      <c r="D26" s="182">
        <v>3</v>
      </c>
      <c r="E26" s="181">
        <v>5</v>
      </c>
      <c r="F26" s="16"/>
      <c r="G26" s="113"/>
      <c r="H26" s="2">
        <v>20</v>
      </c>
      <c r="I26" s="157">
        <v>5</v>
      </c>
      <c r="J26" s="157">
        <v>4</v>
      </c>
      <c r="K26" s="157">
        <v>5</v>
      </c>
      <c r="L26" s="157">
        <v>5</v>
      </c>
      <c r="M26" s="9"/>
      <c r="N26" s="113"/>
      <c r="O26" s="116">
        <v>20</v>
      </c>
      <c r="P26" s="154">
        <v>1</v>
      </c>
      <c r="Q26" s="154">
        <v>1</v>
      </c>
      <c r="R26" s="154">
        <v>1</v>
      </c>
      <c r="S26" s="154">
        <v>1</v>
      </c>
      <c r="T26" s="154">
        <v>1</v>
      </c>
      <c r="U26" s="154">
        <v>1</v>
      </c>
      <c r="V26" s="154">
        <v>1</v>
      </c>
      <c r="W26" s="154">
        <v>1</v>
      </c>
      <c r="X26" s="154">
        <v>1</v>
      </c>
      <c r="Y26" s="154">
        <v>1</v>
      </c>
      <c r="Z26" s="113"/>
      <c r="AA26" s="118">
        <v>20</v>
      </c>
      <c r="AB26" s="159">
        <v>1</v>
      </c>
      <c r="AC26" s="159">
        <v>1</v>
      </c>
      <c r="AD26" s="159">
        <v>1</v>
      </c>
      <c r="AE26" s="159">
        <v>1</v>
      </c>
      <c r="AF26" s="160">
        <v>1</v>
      </c>
      <c r="AH26" s="22">
        <v>20</v>
      </c>
      <c r="AI26" s="158">
        <v>1</v>
      </c>
      <c r="AJ26" s="158">
        <v>1</v>
      </c>
      <c r="AK26" s="158">
        <v>1</v>
      </c>
      <c r="AL26" s="158">
        <v>1</v>
      </c>
      <c r="AM26" s="158">
        <v>1</v>
      </c>
      <c r="AN26" s="158">
        <v>1</v>
      </c>
      <c r="AO26" s="174">
        <v>1</v>
      </c>
      <c r="AP26" s="174">
        <v>1</v>
      </c>
      <c r="AQ26" s="174">
        <v>1</v>
      </c>
      <c r="AR26" s="174">
        <v>1</v>
      </c>
      <c r="AS26" s="177">
        <v>1</v>
      </c>
      <c r="AT26" s="158">
        <v>1</v>
      </c>
      <c r="AU26" s="158">
        <v>1</v>
      </c>
      <c r="AV26" s="158">
        <v>1</v>
      </c>
      <c r="AW26" s="158">
        <v>1</v>
      </c>
      <c r="AX26" s="158">
        <v>1</v>
      </c>
      <c r="AY26" s="177">
        <v>1.5</v>
      </c>
      <c r="AZ26" s="177">
        <v>1.5</v>
      </c>
      <c r="BA26" s="177">
        <v>1.5</v>
      </c>
      <c r="BB26" s="177">
        <v>1.5</v>
      </c>
      <c r="BC26" s="177">
        <v>1.5</v>
      </c>
      <c r="BD26" s="177">
        <v>1.5</v>
      </c>
      <c r="BE26" s="158">
        <v>2</v>
      </c>
      <c r="BF26" s="158">
        <v>2</v>
      </c>
      <c r="BG26" s="158">
        <v>0</v>
      </c>
    </row>
    <row r="27" spans="1:59" ht="19.5" customHeight="1">
      <c r="A27" s="13">
        <v>21</v>
      </c>
      <c r="B27" s="153">
        <v>3</v>
      </c>
      <c r="C27" s="180">
        <v>4</v>
      </c>
      <c r="D27" s="179">
        <v>1</v>
      </c>
      <c r="E27" s="180">
        <v>5</v>
      </c>
      <c r="F27" s="15"/>
      <c r="G27" s="113"/>
      <c r="H27" s="2">
        <v>21</v>
      </c>
      <c r="I27" s="153">
        <v>5</v>
      </c>
      <c r="J27" s="153">
        <v>4</v>
      </c>
      <c r="K27" s="153">
        <v>5</v>
      </c>
      <c r="L27" s="153">
        <v>4</v>
      </c>
      <c r="M27" s="9"/>
      <c r="N27" s="113"/>
      <c r="O27" s="115">
        <v>21</v>
      </c>
      <c r="P27" s="158">
        <v>1</v>
      </c>
      <c r="Q27" s="158">
        <v>1</v>
      </c>
      <c r="R27" s="158">
        <v>1</v>
      </c>
      <c r="S27" s="158">
        <v>1</v>
      </c>
      <c r="T27" s="158">
        <v>1</v>
      </c>
      <c r="U27" s="158">
        <v>1</v>
      </c>
      <c r="V27" s="158">
        <v>0</v>
      </c>
      <c r="W27" s="158">
        <v>1</v>
      </c>
      <c r="X27" s="158">
        <v>1</v>
      </c>
      <c r="Y27" s="158">
        <v>1</v>
      </c>
      <c r="Z27" s="113"/>
      <c r="AA27" s="117">
        <v>21</v>
      </c>
      <c r="AB27" s="159">
        <v>2</v>
      </c>
      <c r="AC27" s="159">
        <v>2</v>
      </c>
      <c r="AD27" s="159">
        <v>2</v>
      </c>
      <c r="AE27" s="159">
        <v>2</v>
      </c>
      <c r="AF27" s="160">
        <v>2</v>
      </c>
      <c r="AH27" s="21">
        <v>21</v>
      </c>
      <c r="AI27" s="154">
        <v>1</v>
      </c>
      <c r="AJ27" s="154">
        <v>0</v>
      </c>
      <c r="AK27" s="154">
        <v>1</v>
      </c>
      <c r="AL27" s="154">
        <v>0</v>
      </c>
      <c r="AM27" s="154">
        <v>1</v>
      </c>
      <c r="AN27" s="154">
        <v>1</v>
      </c>
      <c r="AO27" s="176">
        <v>1</v>
      </c>
      <c r="AP27" s="176">
        <v>1</v>
      </c>
      <c r="AQ27" s="176">
        <v>1</v>
      </c>
      <c r="AR27" s="176">
        <v>0</v>
      </c>
      <c r="AS27" s="175">
        <v>1</v>
      </c>
      <c r="AT27" s="154">
        <v>0</v>
      </c>
      <c r="AU27" s="154">
        <v>1</v>
      </c>
      <c r="AV27" s="154">
        <v>0</v>
      </c>
      <c r="AW27" s="154">
        <v>1</v>
      </c>
      <c r="AX27" s="154">
        <v>1</v>
      </c>
      <c r="AY27" s="154">
        <v>0</v>
      </c>
      <c r="AZ27" s="154">
        <v>1.5</v>
      </c>
      <c r="BA27" s="154">
        <v>0</v>
      </c>
      <c r="BB27" s="154">
        <v>1.5</v>
      </c>
      <c r="BC27" s="154">
        <v>1.5</v>
      </c>
      <c r="BD27" s="154">
        <v>1.5</v>
      </c>
      <c r="BE27" s="154">
        <v>2</v>
      </c>
      <c r="BF27" s="154">
        <v>2</v>
      </c>
      <c r="BG27" s="154">
        <v>2</v>
      </c>
    </row>
    <row r="28" spans="1:59" ht="19.5" customHeight="1">
      <c r="A28" s="14">
        <v>22</v>
      </c>
      <c r="B28" s="157">
        <v>5</v>
      </c>
      <c r="C28" s="181">
        <v>4</v>
      </c>
      <c r="D28" s="181">
        <v>4</v>
      </c>
      <c r="E28" s="181">
        <v>5</v>
      </c>
      <c r="F28" s="16"/>
      <c r="G28" s="113"/>
      <c r="H28" s="2">
        <v>22</v>
      </c>
      <c r="I28" s="157">
        <v>4</v>
      </c>
      <c r="J28" s="157">
        <v>5</v>
      </c>
      <c r="K28" s="157">
        <v>3</v>
      </c>
      <c r="L28" s="157">
        <v>5</v>
      </c>
      <c r="M28" s="9"/>
      <c r="N28" s="113"/>
      <c r="O28" s="116">
        <v>22</v>
      </c>
      <c r="P28" s="154">
        <v>1</v>
      </c>
      <c r="Q28" s="154">
        <v>0</v>
      </c>
      <c r="R28" s="154">
        <v>0</v>
      </c>
      <c r="S28" s="154">
        <v>1</v>
      </c>
      <c r="T28" s="154">
        <v>1</v>
      </c>
      <c r="U28" s="154">
        <v>1</v>
      </c>
      <c r="V28" s="154">
        <v>1</v>
      </c>
      <c r="W28" s="154">
        <v>1</v>
      </c>
      <c r="X28" s="154">
        <v>1</v>
      </c>
      <c r="Y28" s="154">
        <v>1</v>
      </c>
      <c r="Z28" s="113"/>
      <c r="AA28" s="118">
        <v>22</v>
      </c>
      <c r="AB28" s="155">
        <v>2</v>
      </c>
      <c r="AC28" s="155">
        <v>2</v>
      </c>
      <c r="AD28" s="155">
        <v>2</v>
      </c>
      <c r="AE28" s="155">
        <v>2</v>
      </c>
      <c r="AF28" s="156">
        <v>2</v>
      </c>
      <c r="AH28" s="22">
        <v>22</v>
      </c>
      <c r="AI28" s="174">
        <v>1</v>
      </c>
      <c r="AJ28" s="174">
        <v>0</v>
      </c>
      <c r="AK28" s="174">
        <v>1</v>
      </c>
      <c r="AL28" s="174">
        <v>0</v>
      </c>
      <c r="AM28" s="174">
        <v>1</v>
      </c>
      <c r="AN28" s="174">
        <v>0</v>
      </c>
      <c r="AO28" s="174">
        <v>1</v>
      </c>
      <c r="AP28" s="174">
        <v>0</v>
      </c>
      <c r="AQ28" s="174">
        <v>0</v>
      </c>
      <c r="AR28" s="174">
        <v>0</v>
      </c>
      <c r="AS28" s="174">
        <v>0</v>
      </c>
      <c r="AT28" s="174">
        <v>0</v>
      </c>
      <c r="AU28" s="174">
        <v>1</v>
      </c>
      <c r="AV28" s="174">
        <v>0</v>
      </c>
      <c r="AW28" s="174">
        <v>1</v>
      </c>
      <c r="AX28" s="174">
        <v>0</v>
      </c>
      <c r="AY28" s="177">
        <v>1.5</v>
      </c>
      <c r="AZ28" s="177">
        <v>1.5</v>
      </c>
      <c r="BA28" s="177">
        <v>1.5</v>
      </c>
      <c r="BB28" s="177">
        <v>0</v>
      </c>
      <c r="BC28" s="177">
        <v>1.5</v>
      </c>
      <c r="BD28" s="177">
        <v>1.5</v>
      </c>
      <c r="BE28" s="158">
        <v>0</v>
      </c>
      <c r="BF28" s="158">
        <v>2</v>
      </c>
      <c r="BG28" s="158">
        <v>2</v>
      </c>
    </row>
    <row r="29" spans="1:59" ht="19.5" customHeight="1">
      <c r="A29" s="13">
        <v>23</v>
      </c>
      <c r="B29" s="153">
        <v>3</v>
      </c>
      <c r="C29" s="180">
        <v>2</v>
      </c>
      <c r="D29" s="180">
        <v>3</v>
      </c>
      <c r="E29" s="180">
        <v>3</v>
      </c>
      <c r="F29" s="15"/>
      <c r="G29" s="113"/>
      <c r="H29" s="2">
        <v>23</v>
      </c>
      <c r="I29" s="153">
        <v>4</v>
      </c>
      <c r="J29" s="153">
        <v>3</v>
      </c>
      <c r="K29" s="153">
        <v>1</v>
      </c>
      <c r="L29" s="153">
        <v>4</v>
      </c>
      <c r="M29" s="9"/>
      <c r="N29" s="113"/>
      <c r="O29" s="115">
        <v>23</v>
      </c>
      <c r="P29" s="158">
        <v>1</v>
      </c>
      <c r="Q29" s="158">
        <v>1</v>
      </c>
      <c r="R29" s="158">
        <v>0</v>
      </c>
      <c r="S29" s="158">
        <v>1</v>
      </c>
      <c r="T29" s="158">
        <v>1</v>
      </c>
      <c r="U29" s="158">
        <v>1</v>
      </c>
      <c r="V29" s="158">
        <v>1</v>
      </c>
      <c r="W29" s="158">
        <v>1</v>
      </c>
      <c r="X29" s="158">
        <v>1</v>
      </c>
      <c r="Y29" s="158">
        <v>0</v>
      </c>
      <c r="Z29" s="113"/>
      <c r="AA29" s="117">
        <v>23</v>
      </c>
      <c r="AB29" s="159">
        <v>2</v>
      </c>
      <c r="AC29" s="159">
        <v>2</v>
      </c>
      <c r="AD29" s="159">
        <v>2</v>
      </c>
      <c r="AE29" s="159">
        <v>2</v>
      </c>
      <c r="AF29" s="160">
        <v>2</v>
      </c>
      <c r="AH29" s="21">
        <v>23</v>
      </c>
      <c r="AI29" s="176">
        <v>1</v>
      </c>
      <c r="AJ29" s="176">
        <v>1</v>
      </c>
      <c r="AK29" s="176">
        <v>1</v>
      </c>
      <c r="AL29" s="176">
        <v>1</v>
      </c>
      <c r="AM29" s="176">
        <v>1</v>
      </c>
      <c r="AN29" s="176">
        <v>1</v>
      </c>
      <c r="AO29" s="175">
        <v>1</v>
      </c>
      <c r="AP29" s="175">
        <v>1</v>
      </c>
      <c r="AQ29" s="175">
        <v>0</v>
      </c>
      <c r="AR29" s="175">
        <v>0</v>
      </c>
      <c r="AS29" s="176">
        <v>0</v>
      </c>
      <c r="AT29" s="176">
        <v>1</v>
      </c>
      <c r="AU29" s="176">
        <v>1</v>
      </c>
      <c r="AV29" s="176">
        <v>1</v>
      </c>
      <c r="AW29" s="176">
        <v>1</v>
      </c>
      <c r="AX29" s="176">
        <v>1</v>
      </c>
      <c r="AY29" s="154">
        <v>1.5</v>
      </c>
      <c r="AZ29" s="154">
        <v>0</v>
      </c>
      <c r="BA29" s="154">
        <v>1.5</v>
      </c>
      <c r="BB29" s="154">
        <v>1.5</v>
      </c>
      <c r="BC29" s="154">
        <v>1.5</v>
      </c>
      <c r="BD29" s="154">
        <v>1.5</v>
      </c>
      <c r="BE29" s="154">
        <v>2</v>
      </c>
      <c r="BF29" s="154">
        <v>0</v>
      </c>
      <c r="BG29" s="154">
        <v>2</v>
      </c>
    </row>
    <row r="30" spans="1:59" ht="19.5" customHeight="1">
      <c r="A30" s="14">
        <v>24</v>
      </c>
      <c r="B30" s="157">
        <v>2</v>
      </c>
      <c r="C30" s="181">
        <v>3</v>
      </c>
      <c r="D30" s="181">
        <v>1</v>
      </c>
      <c r="E30" s="181">
        <v>5</v>
      </c>
      <c r="F30" s="16"/>
      <c r="G30" s="113"/>
      <c r="H30" s="2">
        <v>24</v>
      </c>
      <c r="I30" s="181">
        <v>4</v>
      </c>
      <c r="J30" s="181">
        <v>5</v>
      </c>
      <c r="K30" s="181">
        <v>4</v>
      </c>
      <c r="L30" s="181">
        <v>5</v>
      </c>
      <c r="M30" s="9"/>
      <c r="N30" s="113"/>
      <c r="O30" s="116">
        <v>24</v>
      </c>
      <c r="P30" s="154">
        <v>0</v>
      </c>
      <c r="Q30" s="154">
        <v>1</v>
      </c>
      <c r="R30" s="154">
        <v>1</v>
      </c>
      <c r="S30" s="154">
        <v>0</v>
      </c>
      <c r="T30" s="154">
        <v>1</v>
      </c>
      <c r="U30" s="154">
        <v>0</v>
      </c>
      <c r="V30" s="154">
        <v>1</v>
      </c>
      <c r="W30" s="154">
        <v>1</v>
      </c>
      <c r="X30" s="154">
        <v>1</v>
      </c>
      <c r="Y30" s="154">
        <v>1</v>
      </c>
      <c r="Z30" s="113"/>
      <c r="AA30" s="118">
        <v>24</v>
      </c>
      <c r="AB30" s="155">
        <v>2</v>
      </c>
      <c r="AC30" s="155">
        <v>1</v>
      </c>
      <c r="AD30" s="155">
        <v>2</v>
      </c>
      <c r="AE30" s="155">
        <v>2</v>
      </c>
      <c r="AF30" s="156">
        <v>2</v>
      </c>
      <c r="AH30" s="22">
        <v>24</v>
      </c>
      <c r="AI30" s="174">
        <v>1</v>
      </c>
      <c r="AJ30" s="174">
        <v>0</v>
      </c>
      <c r="AK30" s="174">
        <v>1</v>
      </c>
      <c r="AL30" s="174">
        <v>0</v>
      </c>
      <c r="AM30" s="174">
        <v>1</v>
      </c>
      <c r="AN30" s="174">
        <v>1</v>
      </c>
      <c r="AO30" s="177">
        <v>1</v>
      </c>
      <c r="AP30" s="177">
        <v>1</v>
      </c>
      <c r="AQ30" s="177">
        <v>0</v>
      </c>
      <c r="AR30" s="177">
        <v>0</v>
      </c>
      <c r="AS30" s="174">
        <v>0</v>
      </c>
      <c r="AT30" s="174">
        <v>0</v>
      </c>
      <c r="AU30" s="174">
        <v>1</v>
      </c>
      <c r="AV30" s="174">
        <v>0</v>
      </c>
      <c r="AW30" s="174">
        <v>1</v>
      </c>
      <c r="AX30" s="174">
        <v>1</v>
      </c>
      <c r="AY30" s="177">
        <v>0</v>
      </c>
      <c r="AZ30" s="177">
        <v>1.5</v>
      </c>
      <c r="BA30" s="177">
        <v>0</v>
      </c>
      <c r="BB30" s="177">
        <v>1.5</v>
      </c>
      <c r="BC30" s="177">
        <v>1.5</v>
      </c>
      <c r="BD30" s="177">
        <v>1.5</v>
      </c>
      <c r="BE30" s="158">
        <v>2</v>
      </c>
      <c r="BF30" s="158">
        <v>2</v>
      </c>
      <c r="BG30" s="158">
        <v>2</v>
      </c>
    </row>
    <row r="31" spans="1:59" ht="19.5" customHeight="1">
      <c r="A31" s="20">
        <v>25</v>
      </c>
      <c r="B31" s="183">
        <v>5</v>
      </c>
      <c r="C31" s="183">
        <v>2</v>
      </c>
      <c r="D31" s="183">
        <v>3</v>
      </c>
      <c r="E31" s="183">
        <v>5</v>
      </c>
      <c r="F31" s="172"/>
      <c r="G31" s="113"/>
      <c r="H31" s="3">
        <v>25</v>
      </c>
      <c r="I31" s="180">
        <v>5</v>
      </c>
      <c r="J31" s="180">
        <v>4</v>
      </c>
      <c r="K31" s="180">
        <v>4</v>
      </c>
      <c r="L31" s="180">
        <v>5</v>
      </c>
      <c r="M31" s="9"/>
      <c r="N31" s="113"/>
      <c r="O31" s="10">
        <v>25</v>
      </c>
      <c r="P31" s="158">
        <v>1</v>
      </c>
      <c r="Q31" s="158">
        <v>0</v>
      </c>
      <c r="R31" s="158">
        <v>1</v>
      </c>
      <c r="S31" s="158">
        <v>1</v>
      </c>
      <c r="T31" s="158">
        <v>0</v>
      </c>
      <c r="U31" s="158">
        <v>1</v>
      </c>
      <c r="V31" s="158">
        <v>1</v>
      </c>
      <c r="W31" s="158">
        <v>1</v>
      </c>
      <c r="X31" s="158">
        <v>1</v>
      </c>
      <c r="Y31" s="158">
        <v>1</v>
      </c>
      <c r="Z31" s="113"/>
      <c r="AA31" s="17">
        <v>25</v>
      </c>
      <c r="AB31" s="159">
        <v>2</v>
      </c>
      <c r="AC31" s="159">
        <v>2</v>
      </c>
      <c r="AD31" s="159">
        <v>2</v>
      </c>
      <c r="AE31" s="159">
        <v>1</v>
      </c>
      <c r="AF31" s="160">
        <v>2</v>
      </c>
      <c r="AH31" s="91">
        <v>25</v>
      </c>
      <c r="AI31" s="154">
        <v>1</v>
      </c>
      <c r="AJ31" s="154">
        <v>0</v>
      </c>
      <c r="AK31" s="154">
        <v>1</v>
      </c>
      <c r="AL31" s="154">
        <v>0</v>
      </c>
      <c r="AM31" s="154">
        <v>1</v>
      </c>
      <c r="AN31" s="154">
        <v>0</v>
      </c>
      <c r="AO31" s="154">
        <v>1</v>
      </c>
      <c r="AP31" s="154">
        <v>0</v>
      </c>
      <c r="AQ31" s="154">
        <v>1</v>
      </c>
      <c r="AR31" s="154">
        <v>1</v>
      </c>
      <c r="AS31" s="154">
        <v>0</v>
      </c>
      <c r="AT31" s="154">
        <v>0</v>
      </c>
      <c r="AU31" s="154">
        <v>1</v>
      </c>
      <c r="AV31" s="154">
        <v>0</v>
      </c>
      <c r="AW31" s="154">
        <v>1</v>
      </c>
      <c r="AX31" s="154">
        <v>0</v>
      </c>
      <c r="AY31" s="154">
        <v>1.5</v>
      </c>
      <c r="AZ31" s="154">
        <v>1.5</v>
      </c>
      <c r="BA31" s="154">
        <v>1.5</v>
      </c>
      <c r="BB31" s="154">
        <v>0</v>
      </c>
      <c r="BC31" s="154">
        <v>1.5</v>
      </c>
      <c r="BD31" s="154">
        <v>1.5</v>
      </c>
      <c r="BE31" s="154">
        <v>2</v>
      </c>
      <c r="BF31" s="154">
        <v>0</v>
      </c>
      <c r="BG31" s="178">
        <v>2</v>
      </c>
    </row>
    <row r="32" spans="1:59" s="8" customFormat="1" ht="15" customHeight="1" thickBot="1">
      <c r="A32" s="77"/>
      <c r="B32" s="78"/>
      <c r="C32" s="78"/>
      <c r="D32" s="78"/>
      <c r="E32" s="78"/>
      <c r="F32" s="78"/>
      <c r="H32" s="79"/>
      <c r="I32" s="80"/>
      <c r="J32" s="80"/>
      <c r="K32" s="80"/>
      <c r="L32" s="80"/>
      <c r="M32" s="80"/>
      <c r="O32" s="75"/>
      <c r="P32" s="76"/>
      <c r="Q32" s="76"/>
      <c r="R32" s="76"/>
      <c r="S32" s="76"/>
      <c r="T32" s="76"/>
      <c r="U32" s="76"/>
      <c r="V32" s="76"/>
      <c r="W32" s="76"/>
      <c r="X32" s="76"/>
      <c r="Y32" s="76"/>
      <c r="AA32" s="79"/>
      <c r="AB32" s="78"/>
      <c r="AC32" s="78"/>
      <c r="AD32" s="78"/>
      <c r="AE32" s="78"/>
      <c r="AF32" s="78"/>
      <c r="AH32" s="75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</row>
    <row r="33" spans="1:60" s="83" customFormat="1" ht="32.25" customHeight="1" thickBot="1">
      <c r="B33" s="74"/>
      <c r="C33" s="74"/>
      <c r="D33" s="74"/>
      <c r="E33" s="74"/>
      <c r="F33" s="74"/>
      <c r="I33" s="74"/>
      <c r="J33" s="74"/>
      <c r="K33" s="74"/>
      <c r="L33" s="74"/>
      <c r="M33" s="74"/>
      <c r="O33" s="90"/>
      <c r="P33" s="89"/>
      <c r="Q33" s="89"/>
      <c r="R33" s="89"/>
      <c r="S33" s="89"/>
      <c r="T33" s="89"/>
      <c r="U33" s="89"/>
      <c r="V33" s="89"/>
      <c r="W33" s="89"/>
      <c r="X33" s="89"/>
      <c r="Y33" s="89"/>
      <c r="AB33" s="74"/>
      <c r="AC33" s="74"/>
      <c r="AD33" s="74"/>
      <c r="AE33" s="74"/>
      <c r="AF33" s="74"/>
      <c r="AH33" s="195" t="s">
        <v>49</v>
      </c>
      <c r="AI33" s="196"/>
      <c r="AJ33" s="196"/>
      <c r="AK33" s="196"/>
      <c r="AL33" s="196"/>
      <c r="AM33" s="142"/>
      <c r="AN33" s="197">
        <v>60</v>
      </c>
      <c r="AO33" s="198"/>
      <c r="AP33" s="199"/>
      <c r="AQ33" s="89"/>
      <c r="AR33" s="89"/>
      <c r="AS33" s="89"/>
      <c r="AT33" s="89"/>
      <c r="AU33" s="89"/>
      <c r="AV33" s="92"/>
      <c r="AW33" s="92"/>
      <c r="AX33" s="89"/>
      <c r="AY33" s="89"/>
      <c r="AZ33" s="89"/>
      <c r="BA33" s="89"/>
      <c r="BB33" s="89"/>
      <c r="BC33" s="89"/>
      <c r="BD33" s="89"/>
      <c r="BE33" s="89"/>
      <c r="BF33" s="89"/>
      <c r="BG33" s="89"/>
    </row>
    <row r="34" spans="1:60" s="8" customFormat="1" ht="10.5" customHeight="1">
      <c r="B34" s="86"/>
      <c r="C34" s="86"/>
      <c r="D34" s="86"/>
      <c r="E34" s="86"/>
      <c r="F34" s="86"/>
      <c r="H34" s="87"/>
      <c r="I34" s="86"/>
      <c r="J34" s="86"/>
      <c r="K34" s="86"/>
      <c r="L34" s="86"/>
      <c r="M34" s="86"/>
      <c r="O34" s="88"/>
      <c r="P34" s="85"/>
      <c r="Q34" s="85"/>
      <c r="R34" s="85"/>
      <c r="S34" s="85"/>
      <c r="T34" s="85"/>
      <c r="U34" s="85"/>
      <c r="V34" s="85"/>
      <c r="W34" s="85"/>
      <c r="X34" s="85"/>
      <c r="Y34" s="85"/>
      <c r="AA34" s="87"/>
      <c r="AB34" s="86"/>
      <c r="AC34" s="86"/>
      <c r="AD34" s="86"/>
      <c r="AE34" s="86"/>
      <c r="AF34" s="86"/>
      <c r="AH34" s="84"/>
      <c r="AI34" s="84"/>
      <c r="AJ34" s="84"/>
      <c r="AK34" s="84"/>
      <c r="AL34" s="84"/>
      <c r="AM34" s="84"/>
      <c r="AN34" s="81"/>
      <c r="AO34" s="82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60" ht="6.75" customHeight="1">
      <c r="A35" s="68"/>
      <c r="B35" s="69"/>
      <c r="C35" s="69"/>
      <c r="D35" s="69"/>
      <c r="E35" s="69"/>
      <c r="F35" s="69"/>
      <c r="G35" s="68"/>
      <c r="H35" s="70"/>
      <c r="I35" s="69"/>
      <c r="J35" s="69"/>
      <c r="K35" s="69"/>
      <c r="L35" s="69"/>
      <c r="M35" s="69"/>
      <c r="N35" s="68"/>
      <c r="O35" s="66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  <c r="AA35" s="70"/>
      <c r="AB35" s="69"/>
      <c r="AC35" s="69"/>
      <c r="AD35" s="69"/>
      <c r="AE35" s="69"/>
      <c r="AF35" s="69"/>
      <c r="AH35" s="66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</row>
    <row r="36" spans="1:60" s="56" customFormat="1" ht="19.5" thickBot="1">
      <c r="A36" s="187" t="s">
        <v>37</v>
      </c>
      <c r="B36" s="193"/>
      <c r="C36" s="193"/>
      <c r="D36" s="193"/>
      <c r="E36" s="193"/>
      <c r="F36" s="194"/>
      <c r="H36" s="187" t="s">
        <v>38</v>
      </c>
      <c r="I36" s="193"/>
      <c r="J36" s="193"/>
      <c r="K36" s="193"/>
      <c r="L36" s="193"/>
      <c r="M36" s="194"/>
      <c r="O36" s="203" t="s">
        <v>0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AA36" s="187" t="s">
        <v>0</v>
      </c>
      <c r="AB36" s="193"/>
      <c r="AC36" s="193"/>
      <c r="AD36" s="193"/>
      <c r="AE36" s="193"/>
      <c r="AF36" s="194"/>
      <c r="AH36" s="190" t="s">
        <v>0</v>
      </c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2"/>
      <c r="BH36" s="168"/>
    </row>
    <row r="37" spans="1:60" s="59" customFormat="1" ht="15.75" thickBot="1">
      <c r="A37" s="60" t="s">
        <v>0</v>
      </c>
      <c r="B37" s="61" t="s">
        <v>4</v>
      </c>
      <c r="C37" s="62" t="s">
        <v>8</v>
      </c>
      <c r="D37" s="62" t="s">
        <v>6</v>
      </c>
      <c r="E37" s="62" t="s">
        <v>11</v>
      </c>
      <c r="F37" s="63" t="s">
        <v>3</v>
      </c>
      <c r="H37" s="60" t="s">
        <v>0</v>
      </c>
      <c r="I37" s="61" t="s">
        <v>4</v>
      </c>
      <c r="J37" s="62" t="s">
        <v>8</v>
      </c>
      <c r="K37" s="62" t="s">
        <v>6</v>
      </c>
      <c r="L37" s="62" t="s">
        <v>11</v>
      </c>
      <c r="M37" s="63" t="s">
        <v>3</v>
      </c>
      <c r="O37" s="57" t="s">
        <v>0</v>
      </c>
      <c r="P37" s="58" t="s">
        <v>4</v>
      </c>
      <c r="Q37" s="58" t="s">
        <v>8</v>
      </c>
      <c r="R37" s="58" t="s">
        <v>6</v>
      </c>
      <c r="S37" s="58" t="s">
        <v>11</v>
      </c>
      <c r="T37" s="58" t="s">
        <v>3</v>
      </c>
      <c r="U37" s="58" t="s">
        <v>15</v>
      </c>
      <c r="V37" s="58" t="s">
        <v>16</v>
      </c>
      <c r="W37" s="58" t="s">
        <v>17</v>
      </c>
      <c r="X37" s="58" t="s">
        <v>9</v>
      </c>
      <c r="Y37" s="64" t="s">
        <v>18</v>
      </c>
      <c r="AA37" s="60" t="s">
        <v>0</v>
      </c>
      <c r="AB37" s="61" t="s">
        <v>19</v>
      </c>
      <c r="AC37" s="62" t="s">
        <v>20</v>
      </c>
      <c r="AD37" s="61" t="s">
        <v>21</v>
      </c>
      <c r="AE37" s="62" t="s">
        <v>22</v>
      </c>
      <c r="AF37" s="65" t="s">
        <v>23</v>
      </c>
      <c r="AH37" s="169" t="s">
        <v>0</v>
      </c>
      <c r="AI37" s="170">
        <v>1</v>
      </c>
      <c r="AJ37" s="170">
        <v>2</v>
      </c>
      <c r="AK37" s="170">
        <v>3</v>
      </c>
      <c r="AL37" s="170">
        <v>4</v>
      </c>
      <c r="AM37" s="170">
        <v>5</v>
      </c>
      <c r="AN37" s="170">
        <v>6</v>
      </c>
      <c r="AO37" s="170">
        <v>7</v>
      </c>
      <c r="AP37" s="170">
        <v>8</v>
      </c>
      <c r="AQ37" s="170">
        <v>9</v>
      </c>
      <c r="AR37" s="170">
        <v>10</v>
      </c>
      <c r="AS37" s="170">
        <v>11</v>
      </c>
      <c r="AT37" s="170">
        <v>12</v>
      </c>
      <c r="AU37" s="170">
        <v>13</v>
      </c>
      <c r="AV37" s="170">
        <v>14</v>
      </c>
      <c r="AW37" s="170">
        <v>15</v>
      </c>
      <c r="AX37" s="170">
        <v>16</v>
      </c>
      <c r="AY37" s="170">
        <v>17</v>
      </c>
      <c r="AZ37" s="170">
        <v>18</v>
      </c>
      <c r="BA37" s="170">
        <v>19</v>
      </c>
      <c r="BB37" s="170">
        <v>20</v>
      </c>
      <c r="BC37" s="170">
        <v>21</v>
      </c>
      <c r="BD37" s="170">
        <v>22</v>
      </c>
      <c r="BE37" s="170">
        <v>23</v>
      </c>
      <c r="BF37" s="170">
        <v>24</v>
      </c>
      <c r="BG37" s="170">
        <v>25</v>
      </c>
      <c r="BH37" s="171"/>
    </row>
    <row r="38" spans="1:60" s="130" customFormat="1" ht="23.25" customHeight="1" thickBot="1">
      <c r="A38" s="131" t="s">
        <v>2</v>
      </c>
      <c r="B38" s="132">
        <v>1</v>
      </c>
      <c r="C38" s="133">
        <v>1</v>
      </c>
      <c r="D38" s="133"/>
      <c r="E38" s="133">
        <v>1</v>
      </c>
      <c r="F38" s="134"/>
      <c r="H38" s="131" t="s">
        <v>2</v>
      </c>
      <c r="I38" s="132"/>
      <c r="J38" s="133"/>
      <c r="K38" s="133">
        <v>1</v>
      </c>
      <c r="L38" s="133"/>
      <c r="M38" s="134"/>
      <c r="O38" s="122" t="s">
        <v>2</v>
      </c>
      <c r="P38" s="123">
        <v>1</v>
      </c>
      <c r="Q38" s="123">
        <v>1</v>
      </c>
      <c r="R38" s="123">
        <v>1</v>
      </c>
      <c r="S38" s="123"/>
      <c r="T38" s="123"/>
      <c r="U38" s="123"/>
      <c r="V38" s="123"/>
      <c r="W38" s="123"/>
      <c r="X38" s="123"/>
      <c r="Y38" s="127"/>
      <c r="AA38" s="131" t="s">
        <v>2</v>
      </c>
      <c r="AB38" s="132">
        <v>1</v>
      </c>
      <c r="AC38" s="133"/>
      <c r="AD38" s="133"/>
      <c r="AE38" s="133"/>
      <c r="AF38" s="134"/>
      <c r="AH38" s="122" t="s">
        <v>2</v>
      </c>
      <c r="AI38" s="123">
        <v>1</v>
      </c>
      <c r="AJ38" s="123">
        <v>1</v>
      </c>
      <c r="AK38" s="123">
        <v>1</v>
      </c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>
        <v>1</v>
      </c>
      <c r="AY38" s="123">
        <v>1</v>
      </c>
      <c r="AZ38" s="123"/>
      <c r="BA38" s="123"/>
      <c r="BB38" s="123"/>
      <c r="BC38" s="123"/>
      <c r="BD38" s="123"/>
      <c r="BE38" s="123"/>
      <c r="BF38" s="123">
        <v>1</v>
      </c>
      <c r="BG38" s="119"/>
    </row>
    <row r="39" spans="1:60" s="130" customFormat="1" ht="30" customHeight="1" thickBot="1">
      <c r="A39" s="135" t="s">
        <v>5</v>
      </c>
      <c r="B39" s="136"/>
      <c r="C39" s="137"/>
      <c r="D39" s="137"/>
      <c r="E39" s="137"/>
      <c r="F39" s="138"/>
      <c r="H39" s="135" t="s">
        <v>5</v>
      </c>
      <c r="I39" s="136">
        <v>1</v>
      </c>
      <c r="J39" s="137">
        <v>1</v>
      </c>
      <c r="K39" s="137"/>
      <c r="L39" s="137"/>
      <c r="M39" s="138"/>
      <c r="O39" s="124" t="s">
        <v>5</v>
      </c>
      <c r="P39" s="125"/>
      <c r="Q39" s="125"/>
      <c r="R39" s="125"/>
      <c r="S39" s="125">
        <v>1</v>
      </c>
      <c r="T39" s="125">
        <v>1</v>
      </c>
      <c r="U39" s="125">
        <v>1</v>
      </c>
      <c r="V39" s="125"/>
      <c r="W39" s="125"/>
      <c r="X39" s="125"/>
      <c r="Y39" s="128"/>
      <c r="AA39" s="135" t="s">
        <v>5</v>
      </c>
      <c r="AB39" s="136">
        <v>1</v>
      </c>
      <c r="AC39" s="137">
        <v>1</v>
      </c>
      <c r="AD39" s="137"/>
      <c r="AE39" s="137"/>
      <c r="AF39" s="138"/>
      <c r="AH39" s="124" t="s">
        <v>5</v>
      </c>
      <c r="AI39" s="125"/>
      <c r="AJ39" s="125"/>
      <c r="AK39" s="125"/>
      <c r="AL39" s="125">
        <v>1</v>
      </c>
      <c r="AM39" s="125">
        <v>1</v>
      </c>
      <c r="AN39" s="125">
        <v>1</v>
      </c>
      <c r="AO39" s="125">
        <v>1</v>
      </c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>
        <v>1</v>
      </c>
      <c r="BB39" s="125"/>
      <c r="BC39" s="125"/>
      <c r="BD39" s="125"/>
      <c r="BE39" s="125"/>
      <c r="BF39" s="125"/>
      <c r="BG39" s="120"/>
    </row>
    <row r="40" spans="1:60" s="130" customFormat="1" ht="30" customHeight="1" thickBot="1">
      <c r="A40" s="131" t="s">
        <v>7</v>
      </c>
      <c r="B40" s="132"/>
      <c r="C40" s="133"/>
      <c r="D40" s="133">
        <v>1</v>
      </c>
      <c r="E40" s="133"/>
      <c r="F40" s="134">
        <v>1</v>
      </c>
      <c r="H40" s="131" t="s">
        <v>7</v>
      </c>
      <c r="I40" s="132"/>
      <c r="J40" s="133">
        <v>1</v>
      </c>
      <c r="K40" s="133"/>
      <c r="L40" s="133"/>
      <c r="M40" s="134"/>
      <c r="O40" s="122" t="s">
        <v>7</v>
      </c>
      <c r="P40" s="126"/>
      <c r="Q40" s="126"/>
      <c r="R40" s="126"/>
      <c r="S40" s="126"/>
      <c r="T40" s="126"/>
      <c r="U40" s="126">
        <v>1</v>
      </c>
      <c r="V40" s="126">
        <v>1</v>
      </c>
      <c r="W40" s="126">
        <v>1</v>
      </c>
      <c r="X40" s="126"/>
      <c r="Y40" s="129"/>
      <c r="AA40" s="131" t="s">
        <v>7</v>
      </c>
      <c r="AB40" s="132"/>
      <c r="AC40" s="133">
        <v>1</v>
      </c>
      <c r="AD40" s="133">
        <v>1</v>
      </c>
      <c r="AE40" s="133"/>
      <c r="AF40" s="134"/>
      <c r="AH40" s="122" t="s">
        <v>7</v>
      </c>
      <c r="AI40" s="126"/>
      <c r="AJ40" s="126"/>
      <c r="AK40" s="126"/>
      <c r="AL40" s="126"/>
      <c r="AM40" s="126"/>
      <c r="AN40" s="126"/>
      <c r="AO40" s="126">
        <v>1</v>
      </c>
      <c r="AP40" s="126">
        <v>1</v>
      </c>
      <c r="AQ40" s="126">
        <v>1</v>
      </c>
      <c r="AR40" s="126">
        <v>1</v>
      </c>
      <c r="AS40" s="126"/>
      <c r="AT40" s="126"/>
      <c r="AU40" s="126">
        <v>1</v>
      </c>
      <c r="AV40" s="126">
        <v>1</v>
      </c>
      <c r="AW40" s="126"/>
      <c r="AX40" s="126"/>
      <c r="AY40" s="126"/>
      <c r="AZ40" s="126">
        <v>1</v>
      </c>
      <c r="BA40" s="126"/>
      <c r="BB40" s="126"/>
      <c r="BC40" s="126"/>
      <c r="BD40" s="126"/>
      <c r="BE40" s="126"/>
      <c r="BF40" s="126"/>
      <c r="BG40" s="121"/>
    </row>
    <row r="41" spans="1:60" s="130" customFormat="1" ht="30" customHeight="1" thickBot="1">
      <c r="A41" s="135" t="s">
        <v>10</v>
      </c>
      <c r="B41" s="136"/>
      <c r="C41" s="137"/>
      <c r="D41" s="137">
        <v>1</v>
      </c>
      <c r="E41" s="137">
        <v>1</v>
      </c>
      <c r="F41" s="138"/>
      <c r="H41" s="135" t="s">
        <v>10</v>
      </c>
      <c r="I41" s="136"/>
      <c r="J41" s="137"/>
      <c r="K41" s="137">
        <v>1</v>
      </c>
      <c r="L41" s="137"/>
      <c r="M41" s="138"/>
      <c r="O41" s="124" t="s">
        <v>10</v>
      </c>
      <c r="P41" s="125"/>
      <c r="Q41" s="125"/>
      <c r="R41" s="125">
        <v>1</v>
      </c>
      <c r="S41" s="125">
        <v>1</v>
      </c>
      <c r="T41" s="125">
        <v>1</v>
      </c>
      <c r="U41" s="125"/>
      <c r="V41" s="125">
        <v>1</v>
      </c>
      <c r="W41" s="125">
        <v>1</v>
      </c>
      <c r="X41" s="125"/>
      <c r="Y41" s="128"/>
      <c r="AA41" s="135" t="s">
        <v>10</v>
      </c>
      <c r="AB41" s="136"/>
      <c r="AC41" s="137"/>
      <c r="AD41" s="137">
        <v>1</v>
      </c>
      <c r="AE41" s="137">
        <v>1</v>
      </c>
      <c r="AF41" s="138">
        <v>1</v>
      </c>
      <c r="AH41" s="124" t="s">
        <v>10</v>
      </c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>
        <v>1</v>
      </c>
      <c r="AY41" s="125">
        <v>1</v>
      </c>
      <c r="AZ41" s="125">
        <v>1</v>
      </c>
      <c r="BA41" s="125">
        <v>1</v>
      </c>
      <c r="BB41" s="125"/>
      <c r="BC41" s="125">
        <v>1</v>
      </c>
      <c r="BD41" s="125">
        <v>1</v>
      </c>
      <c r="BE41" s="125"/>
      <c r="BF41" s="125"/>
      <c r="BG41" s="120"/>
    </row>
    <row r="42" spans="1:60" s="130" customFormat="1" ht="30" customHeight="1">
      <c r="A42" s="131" t="s">
        <v>12</v>
      </c>
      <c r="B42" s="132"/>
      <c r="C42" s="133"/>
      <c r="D42" s="133"/>
      <c r="E42" s="133"/>
      <c r="F42" s="134"/>
      <c r="H42" s="131" t="s">
        <v>12</v>
      </c>
      <c r="I42" s="132"/>
      <c r="J42" s="133"/>
      <c r="K42" s="133"/>
      <c r="L42" s="133">
        <v>1</v>
      </c>
      <c r="M42" s="134">
        <v>1</v>
      </c>
      <c r="O42" s="122" t="s">
        <v>12</v>
      </c>
      <c r="P42" s="126"/>
      <c r="Q42" s="126"/>
      <c r="R42" s="126"/>
      <c r="S42" s="126"/>
      <c r="T42" s="126"/>
      <c r="U42" s="126"/>
      <c r="V42" s="126"/>
      <c r="W42" s="126">
        <v>1</v>
      </c>
      <c r="X42" s="126">
        <v>1</v>
      </c>
      <c r="Y42" s="129">
        <v>1</v>
      </c>
      <c r="AA42" s="131" t="s">
        <v>12</v>
      </c>
      <c r="AB42" s="132"/>
      <c r="AC42" s="133"/>
      <c r="AD42" s="133"/>
      <c r="AE42" s="133">
        <v>1</v>
      </c>
      <c r="AF42" s="134">
        <v>1</v>
      </c>
      <c r="AH42" s="122" t="s">
        <v>12</v>
      </c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>
        <v>1</v>
      </c>
      <c r="AT42" s="126">
        <v>1</v>
      </c>
      <c r="AU42" s="126"/>
      <c r="AV42" s="126"/>
      <c r="AW42" s="126">
        <v>1</v>
      </c>
      <c r="AX42" s="126"/>
      <c r="AY42" s="126">
        <v>1</v>
      </c>
      <c r="AZ42" s="126"/>
      <c r="BA42" s="126"/>
      <c r="BB42" s="126"/>
      <c r="BC42" s="126"/>
      <c r="BD42" s="126"/>
      <c r="BE42" s="126">
        <v>1</v>
      </c>
      <c r="BF42" s="126">
        <v>1</v>
      </c>
      <c r="BG42" s="121">
        <v>1</v>
      </c>
    </row>
    <row r="43" spans="1:60" s="113" customFormat="1" ht="38.25">
      <c r="A43" s="144" t="s">
        <v>58</v>
      </c>
      <c r="B43" s="108">
        <v>5</v>
      </c>
      <c r="C43" s="108">
        <v>5</v>
      </c>
      <c r="D43" s="108">
        <v>5</v>
      </c>
      <c r="E43" s="108">
        <v>5</v>
      </c>
      <c r="F43" s="108">
        <v>5</v>
      </c>
      <c r="G43" s="108"/>
      <c r="H43" s="144" t="s">
        <v>58</v>
      </c>
      <c r="I43" s="109">
        <v>5</v>
      </c>
      <c r="J43" s="109">
        <v>5</v>
      </c>
      <c r="K43" s="109">
        <v>5</v>
      </c>
      <c r="L43" s="109">
        <v>5</v>
      </c>
      <c r="M43" s="109">
        <v>5</v>
      </c>
      <c r="N43" s="103"/>
      <c r="O43" s="144" t="s">
        <v>58</v>
      </c>
      <c r="P43" s="104">
        <v>1</v>
      </c>
      <c r="Q43" s="104">
        <v>1</v>
      </c>
      <c r="R43" s="104">
        <v>1</v>
      </c>
      <c r="S43" s="104">
        <v>1</v>
      </c>
      <c r="T43" s="104">
        <v>1</v>
      </c>
      <c r="U43" s="104">
        <v>1</v>
      </c>
      <c r="V43" s="104">
        <v>1</v>
      </c>
      <c r="W43" s="104">
        <v>1</v>
      </c>
      <c r="X43" s="104">
        <v>1</v>
      </c>
      <c r="Y43" s="104">
        <v>1</v>
      </c>
      <c r="Z43" s="143"/>
      <c r="AA43" s="144" t="s">
        <v>58</v>
      </c>
      <c r="AB43" s="106">
        <v>2</v>
      </c>
      <c r="AC43" s="106">
        <v>2</v>
      </c>
      <c r="AD43" s="106">
        <v>2</v>
      </c>
      <c r="AE43" s="106">
        <v>2</v>
      </c>
      <c r="AF43" s="106">
        <v>2</v>
      </c>
      <c r="AH43" s="144" t="s">
        <v>58</v>
      </c>
      <c r="AI43" s="106">
        <v>1</v>
      </c>
      <c r="AJ43" s="106">
        <v>1</v>
      </c>
      <c r="AK43" s="106">
        <v>1</v>
      </c>
      <c r="AL43" s="106">
        <v>1</v>
      </c>
      <c r="AM43" s="106">
        <v>1</v>
      </c>
      <c r="AN43" s="106">
        <v>1</v>
      </c>
      <c r="AO43" s="106">
        <v>1</v>
      </c>
      <c r="AP43" s="106">
        <v>1</v>
      </c>
      <c r="AQ43" s="106">
        <v>1</v>
      </c>
      <c r="AR43" s="106">
        <v>1</v>
      </c>
      <c r="AS43" s="106">
        <v>1</v>
      </c>
      <c r="AT43" s="106">
        <v>1</v>
      </c>
      <c r="AU43" s="106">
        <v>1</v>
      </c>
      <c r="AV43" s="106">
        <v>1</v>
      </c>
      <c r="AW43" s="106">
        <v>1</v>
      </c>
      <c r="AX43" s="106">
        <v>1.5</v>
      </c>
      <c r="AY43" s="106">
        <v>1.5</v>
      </c>
      <c r="AZ43" s="106">
        <v>1.5</v>
      </c>
      <c r="BA43" s="106">
        <v>1.5</v>
      </c>
      <c r="BB43" s="106">
        <v>1.5</v>
      </c>
      <c r="BC43" s="106">
        <v>1.5</v>
      </c>
      <c r="BD43" s="106">
        <v>1.5</v>
      </c>
      <c r="BE43" s="106">
        <v>2</v>
      </c>
      <c r="BF43" s="106">
        <v>2</v>
      </c>
      <c r="BG43" s="106">
        <v>2</v>
      </c>
    </row>
    <row r="44" spans="1:60" ht="36">
      <c r="AT44" s="93"/>
      <c r="AU44" s="93"/>
      <c r="AV44" s="93"/>
      <c r="AW44" s="93"/>
      <c r="AX44" s="93"/>
      <c r="AY44" s="93"/>
      <c r="AZ44" s="93"/>
      <c r="BA44" s="93"/>
      <c r="BB44" s="93"/>
    </row>
    <row r="84" ht="49.5" customHeight="1"/>
    <row r="85" ht="23.25" customHeight="1"/>
    <row r="86" ht="23.25" customHeight="1"/>
  </sheetData>
  <mergeCells count="30">
    <mergeCell ref="O4:P4"/>
    <mergeCell ref="AH1:BG1"/>
    <mergeCell ref="AL2:AP2"/>
    <mergeCell ref="AS2:AV2"/>
    <mergeCell ref="AV3:BG3"/>
    <mergeCell ref="AS3:AU3"/>
    <mergeCell ref="AV4:BG4"/>
    <mergeCell ref="D2:G2"/>
    <mergeCell ref="A3:B3"/>
    <mergeCell ref="AH3:AJ3"/>
    <mergeCell ref="A1:E1"/>
    <mergeCell ref="AK3:AQ3"/>
    <mergeCell ref="R2:U2"/>
    <mergeCell ref="O3:P3"/>
    <mergeCell ref="A4:B4"/>
    <mergeCell ref="AH4:AJ4"/>
    <mergeCell ref="AK4:AQ4"/>
    <mergeCell ref="AH5:BG5"/>
    <mergeCell ref="AH36:BG36"/>
    <mergeCell ref="A5:F5"/>
    <mergeCell ref="A36:F36"/>
    <mergeCell ref="AH33:AL33"/>
    <mergeCell ref="AN33:AP33"/>
    <mergeCell ref="AA5:AF5"/>
    <mergeCell ref="AA36:AF36"/>
    <mergeCell ref="H5:M5"/>
    <mergeCell ref="H36:M36"/>
    <mergeCell ref="O5:Y5"/>
    <mergeCell ref="O36:Y36"/>
    <mergeCell ref="AS4:AU4"/>
  </mergeCells>
  <conditionalFormatting sqref="A43 A38:XFD42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O43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A43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AH4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A38:BG42">
    <cfRule type="iconSet" priority="22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scale="62" orientation="portrait" blackAndWhite="1" r:id="rId1"/>
  <headerFooter>
    <oddFooter>&amp;L&amp;D&amp;R&amp;P - &amp;N</oddFooter>
  </headerFooter>
  <colBreaks count="2" manualBreakCount="2">
    <brk id="13" max="42" man="1"/>
    <brk id="33" max="42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topLeftCell="A43" zoomScaleNormal="80" zoomScaleSheetLayoutView="100" workbookViewId="0">
      <selection activeCell="M55" sqref="M55"/>
    </sheetView>
  </sheetViews>
  <sheetFormatPr defaultRowHeight="15"/>
  <cols>
    <col min="1" max="1" width="20.85546875" style="4" customWidth="1"/>
    <col min="2" max="6" width="6.28515625" style="4" customWidth="1"/>
    <col min="7" max="7" width="9.5703125" style="4" customWidth="1"/>
    <col min="8" max="8" width="6.28515625" style="4" customWidth="1"/>
    <col min="9" max="9" width="9.5703125" style="4" customWidth="1"/>
    <col min="10" max="27" width="6.28515625" style="4" customWidth="1"/>
  </cols>
  <sheetData>
    <row r="1" spans="1:28" s="100" customFormat="1" ht="32.25" customHeight="1">
      <c r="A1" s="231" t="str">
        <f>'Data '!$AH$1</f>
        <v>Madhav Institute of Technology &amp; Science , Gwalior-5</v>
      </c>
      <c r="B1" s="231"/>
      <c r="C1" s="231"/>
      <c r="D1" s="231"/>
      <c r="E1" s="231"/>
      <c r="F1" s="101"/>
      <c r="G1" s="234" t="s">
        <v>50</v>
      </c>
      <c r="H1" s="234"/>
      <c r="I1" s="238" t="str">
        <f>'Data '!AK3</f>
        <v>Applied Science Chemistry</v>
      </c>
      <c r="J1" s="238"/>
      <c r="K1" s="238"/>
      <c r="L1" s="238"/>
      <c r="M1" s="238"/>
      <c r="N1" s="238"/>
      <c r="O1" s="101"/>
      <c r="P1" s="236" t="s">
        <v>53</v>
      </c>
      <c r="Q1" s="236"/>
      <c r="R1" s="238" t="str">
        <f>'Data '!AV3</f>
        <v>Dr. Anjula Gaur</v>
      </c>
      <c r="S1" s="238"/>
      <c r="T1" s="238"/>
      <c r="U1" s="238"/>
      <c r="V1" s="238"/>
      <c r="W1" s="238"/>
      <c r="X1" s="238"/>
      <c r="Y1" s="238"/>
      <c r="Z1" s="240" t="s">
        <v>55</v>
      </c>
      <c r="AA1" s="240"/>
    </row>
    <row r="2" spans="1:28" s="100" customFormat="1" ht="32.25" customHeight="1">
      <c r="A2" s="232"/>
      <c r="B2" s="232"/>
      <c r="C2" s="232"/>
      <c r="D2" s="232"/>
      <c r="E2" s="232"/>
      <c r="F2" s="102"/>
      <c r="G2" s="235" t="s">
        <v>52</v>
      </c>
      <c r="H2" s="235"/>
      <c r="I2" s="239">
        <f>'Data '!AK4</f>
        <v>3000002</v>
      </c>
      <c r="J2" s="239"/>
      <c r="K2" s="239"/>
      <c r="L2" s="239"/>
      <c r="M2" s="239"/>
      <c r="N2" s="239"/>
      <c r="O2" s="102"/>
      <c r="P2" s="237" t="s">
        <v>51</v>
      </c>
      <c r="Q2" s="237"/>
      <c r="R2" s="239" t="str">
        <f>'Data '!AV4</f>
        <v>Engineering Chemistry</v>
      </c>
      <c r="S2" s="239"/>
      <c r="T2" s="239"/>
      <c r="U2" s="239"/>
      <c r="V2" s="239"/>
      <c r="W2" s="239"/>
      <c r="X2" s="239"/>
      <c r="Y2" s="239"/>
      <c r="Z2" s="241" t="str">
        <f>'Data '!$AS$2</f>
        <v>2022-2023</v>
      </c>
      <c r="AA2" s="241"/>
    </row>
    <row r="3" spans="1:28" s="1" customFormat="1" ht="18" customHeight="1">
      <c r="A3" s="233" t="s">
        <v>47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</row>
    <row r="4" spans="1:28" s="25" customFormat="1" ht="27" customHeight="1">
      <c r="A4" s="31" t="s">
        <v>32</v>
      </c>
      <c r="B4" s="24"/>
      <c r="C4" s="224" t="s">
        <v>39</v>
      </c>
      <c r="D4" s="225"/>
      <c r="E4" s="225"/>
      <c r="F4" s="225"/>
      <c r="G4" s="225"/>
      <c r="H4" s="226" t="s">
        <v>40</v>
      </c>
      <c r="I4" s="227"/>
      <c r="J4" s="227"/>
      <c r="K4" s="227"/>
      <c r="L4" s="227"/>
      <c r="M4" s="228" t="s">
        <v>1</v>
      </c>
      <c r="N4" s="229"/>
      <c r="O4" s="229"/>
      <c r="P4" s="229"/>
      <c r="Q4" s="229"/>
      <c r="R4" s="242" t="s">
        <v>46</v>
      </c>
      <c r="S4" s="243"/>
      <c r="T4" s="243"/>
      <c r="U4" s="243"/>
      <c r="V4" s="243"/>
      <c r="W4" s="222" t="s">
        <v>24</v>
      </c>
      <c r="X4" s="223"/>
      <c r="Y4" s="223"/>
      <c r="Z4" s="223"/>
      <c r="AA4" s="223"/>
      <c r="AB4" s="112"/>
    </row>
    <row r="5" spans="1:28" s="6" customFormat="1" ht="37.5" customHeight="1">
      <c r="A5" s="32" t="s">
        <v>36</v>
      </c>
      <c r="B5" s="110">
        <f>'Data '!F1</f>
        <v>25</v>
      </c>
      <c r="C5" s="38" t="s">
        <v>25</v>
      </c>
      <c r="D5" s="38" t="s">
        <v>26</v>
      </c>
      <c r="E5" s="38" t="s">
        <v>27</v>
      </c>
      <c r="F5" s="38" t="s">
        <v>28</v>
      </c>
      <c r="G5" s="38" t="s">
        <v>29</v>
      </c>
      <c r="H5" s="40" t="s">
        <v>25</v>
      </c>
      <c r="I5" s="40" t="s">
        <v>26</v>
      </c>
      <c r="J5" s="40" t="s">
        <v>27</v>
      </c>
      <c r="K5" s="40" t="s">
        <v>28</v>
      </c>
      <c r="L5" s="40" t="s">
        <v>29</v>
      </c>
      <c r="M5" s="35" t="s">
        <v>25</v>
      </c>
      <c r="N5" s="35" t="s">
        <v>26</v>
      </c>
      <c r="O5" s="35" t="s">
        <v>27</v>
      </c>
      <c r="P5" s="35" t="s">
        <v>28</v>
      </c>
      <c r="Q5" s="35" t="s">
        <v>29</v>
      </c>
      <c r="R5" s="27" t="s">
        <v>25</v>
      </c>
      <c r="S5" s="27" t="s">
        <v>26</v>
      </c>
      <c r="T5" s="27" t="s">
        <v>27</v>
      </c>
      <c r="U5" s="27" t="s">
        <v>28</v>
      </c>
      <c r="V5" s="27" t="s">
        <v>29</v>
      </c>
      <c r="W5" s="29" t="s">
        <v>25</v>
      </c>
      <c r="X5" s="29" t="s">
        <v>26</v>
      </c>
      <c r="Y5" s="29" t="s">
        <v>27</v>
      </c>
      <c r="Z5" s="29" t="s">
        <v>28</v>
      </c>
      <c r="AA5" s="29" t="s">
        <v>29</v>
      </c>
    </row>
    <row r="6" spans="1:28" s="6" customFormat="1" ht="4.5" customHeight="1">
      <c r="A6" s="33"/>
      <c r="B6" s="28"/>
      <c r="C6" s="38"/>
      <c r="D6" s="38"/>
      <c r="E6" s="38"/>
      <c r="F6" s="38"/>
      <c r="G6" s="38"/>
      <c r="H6" s="40"/>
      <c r="I6" s="40"/>
      <c r="J6" s="40"/>
      <c r="K6" s="40"/>
      <c r="L6" s="40"/>
      <c r="M6" s="35"/>
      <c r="N6" s="35"/>
      <c r="O6" s="35"/>
      <c r="P6" s="35"/>
      <c r="Q6" s="35"/>
      <c r="R6" s="27"/>
      <c r="S6" s="27"/>
      <c r="T6" s="27"/>
      <c r="U6" s="27"/>
      <c r="V6" s="27"/>
      <c r="W6" s="29"/>
      <c r="X6" s="29"/>
      <c r="Y6" s="29"/>
      <c r="Z6" s="29"/>
      <c r="AA6" s="29"/>
    </row>
    <row r="7" spans="1:28" s="99" customFormat="1" ht="19.5" customHeight="1">
      <c r="A7" s="105" t="s">
        <v>48</v>
      </c>
      <c r="B7" s="106"/>
      <c r="C7" s="107">
        <f>SUMIF('Data '!B38:F38,1,'Data '!$B$43:$F$43)</f>
        <v>15</v>
      </c>
      <c r="D7" s="107">
        <f>SUMIF('Data '!B39:F39,1,'Data '!$B$43:$F$43)</f>
        <v>0</v>
      </c>
      <c r="E7" s="107">
        <f>SUMIF('Data '!B40:F40,1,'Data '!$B$43:$F$43)</f>
        <v>10</v>
      </c>
      <c r="F7" s="107">
        <f>SUMIF('Data '!B41:F41,1,'Data '!$B$43:$F$43)</f>
        <v>10</v>
      </c>
      <c r="G7" s="107">
        <f>SUMIF('Data '!B42:F42,1,'Data '!$B$43:$F$43)</f>
        <v>0</v>
      </c>
      <c r="H7" s="107">
        <f>SUMIF('Data '!I38:M38,1,'Data '!$I$43:$M$43)</f>
        <v>5</v>
      </c>
      <c r="I7" s="107">
        <f>SUMIF('Data '!I39:M39,1,'Data '!$I$43:$M$43)</f>
        <v>10</v>
      </c>
      <c r="J7" s="107">
        <f>SUMIF('Data '!I40:M40,1,'Data '!$I$43:$M$43)</f>
        <v>5</v>
      </c>
      <c r="K7" s="107">
        <f>SUMIF('Data '!I41:M41,1,'Data '!$I$43:$M$43)</f>
        <v>5</v>
      </c>
      <c r="L7" s="107">
        <f>SUMIF('Data '!I42:M42,1,'Data '!$I$43:$M$43)</f>
        <v>10</v>
      </c>
      <c r="M7" s="107">
        <f>SUMIF('Data '!P38:Y38,1,'Data '!$P$43:$Y$43)</f>
        <v>3</v>
      </c>
      <c r="N7" s="107">
        <f>SUMIF('Data '!P39:Y39,1,'Data '!$P$43:$Y$43)</f>
        <v>3</v>
      </c>
      <c r="O7" s="107">
        <f>SUMIF('Data '!P40:Y40,1,'Data '!$P$43:$Y$43)</f>
        <v>3</v>
      </c>
      <c r="P7" s="107">
        <f>SUMIF('Data '!P41:Y41,1,'Data '!$P$43:$Y$43)</f>
        <v>5</v>
      </c>
      <c r="Q7" s="107">
        <f>SUMIF('Data '!P42:Y42,1,'Data '!$P$43:$Y$43)</f>
        <v>3</v>
      </c>
      <c r="R7" s="107">
        <f>SUMIF('Data '!AB38:AF38,1,'Data '!$AB$43:$AF$43)</f>
        <v>2</v>
      </c>
      <c r="S7" s="107">
        <f>SUMIF('Data '!AB39:AF39,1,'Data '!$AB$43:$AF$43)</f>
        <v>4</v>
      </c>
      <c r="T7" s="107">
        <f>SUMIF('Data '!AB40:AF40,1,'Data '!$AB$43:$AF$43)</f>
        <v>4</v>
      </c>
      <c r="U7" s="107">
        <f>SUMIF('Data '!AB41:AF41,1,'Data '!$AB$43:$AF$43)</f>
        <v>6</v>
      </c>
      <c r="V7" s="107">
        <f>SUMIF('Data '!AB42:AF42,1,'Data '!$AB$43:$AF$43)</f>
        <v>4</v>
      </c>
      <c r="W7" s="107">
        <f>SUMIF('Data '!AI38:BG38,1,'Data '!$AI$43:$BG$43)</f>
        <v>8</v>
      </c>
      <c r="X7" s="107">
        <f>SUMIF('Data '!AI39:BG39,1,'Data '!$AI$43:$BG$43)</f>
        <v>5.5</v>
      </c>
      <c r="Y7" s="107">
        <f>SUMIF('Data '!$AI40:$BG40,1,'Data '!$AI$43:$BG$43)</f>
        <v>7.5</v>
      </c>
      <c r="Z7" s="107">
        <f>SUMIF('Data '!$AI41:$BG41,1,'Data '!$AI$43:$BG$43)</f>
        <v>9</v>
      </c>
      <c r="AA7" s="107">
        <f>SUMIF('Data '!$AI42:$BG42,1,'Data '!$AI$43:$BG$43)</f>
        <v>10.5</v>
      </c>
    </row>
    <row r="8" spans="1:28" s="26" customFormat="1" ht="44.25" customHeight="1">
      <c r="A8" s="34" t="s">
        <v>57</v>
      </c>
      <c r="B8" s="73">
        <f>('Data '!AN33)/100</f>
        <v>0.6</v>
      </c>
      <c r="C8" s="38">
        <f t="shared" ref="C8:V8" si="0">$B$8*C7</f>
        <v>9</v>
      </c>
      <c r="D8" s="38">
        <f t="shared" si="0"/>
        <v>0</v>
      </c>
      <c r="E8" s="38">
        <f t="shared" si="0"/>
        <v>6</v>
      </c>
      <c r="F8" s="38">
        <f t="shared" si="0"/>
        <v>6</v>
      </c>
      <c r="G8" s="38">
        <f t="shared" si="0"/>
        <v>0</v>
      </c>
      <c r="H8" s="40">
        <f t="shared" si="0"/>
        <v>3</v>
      </c>
      <c r="I8" s="40">
        <f t="shared" si="0"/>
        <v>6</v>
      </c>
      <c r="J8" s="40">
        <f t="shared" si="0"/>
        <v>3</v>
      </c>
      <c r="K8" s="40">
        <f t="shared" si="0"/>
        <v>3</v>
      </c>
      <c r="L8" s="40">
        <f t="shared" si="0"/>
        <v>6</v>
      </c>
      <c r="M8" s="35">
        <f t="shared" si="0"/>
        <v>1.7999999999999998</v>
      </c>
      <c r="N8" s="35">
        <f t="shared" si="0"/>
        <v>1.7999999999999998</v>
      </c>
      <c r="O8" s="35">
        <f t="shared" si="0"/>
        <v>1.7999999999999998</v>
      </c>
      <c r="P8" s="35">
        <f t="shared" si="0"/>
        <v>3</v>
      </c>
      <c r="Q8" s="35">
        <f t="shared" si="0"/>
        <v>1.7999999999999998</v>
      </c>
      <c r="R8" s="27">
        <f t="shared" si="0"/>
        <v>1.2</v>
      </c>
      <c r="S8" s="27">
        <f t="shared" si="0"/>
        <v>2.4</v>
      </c>
      <c r="T8" s="27">
        <f t="shared" si="0"/>
        <v>2.4</v>
      </c>
      <c r="U8" s="27">
        <f t="shared" si="0"/>
        <v>3.5999999999999996</v>
      </c>
      <c r="V8" s="27">
        <f t="shared" si="0"/>
        <v>2.4</v>
      </c>
      <c r="W8" s="29">
        <f t="shared" ref="W8:AA8" si="1">$B$8*W7</f>
        <v>4.8</v>
      </c>
      <c r="X8" s="29">
        <f t="shared" si="1"/>
        <v>3.3</v>
      </c>
      <c r="Y8" s="29">
        <f t="shared" si="1"/>
        <v>4.5</v>
      </c>
      <c r="Z8" s="29">
        <f t="shared" si="1"/>
        <v>5.3999999999999995</v>
      </c>
      <c r="AA8" s="29">
        <f t="shared" si="1"/>
        <v>6.3</v>
      </c>
    </row>
    <row r="9" spans="1:28" s="6" customFormat="1" ht="20.25" customHeight="1">
      <c r="A9" s="5">
        <v>1</v>
      </c>
      <c r="B9" s="5"/>
      <c r="C9" s="38">
        <f>SUMIF('Data '!B$38:F$38,1,'Data '!B7:F7)</f>
        <v>13</v>
      </c>
      <c r="D9" s="38">
        <f>SUMIF('Data '!B$39:F$39,1,'Data '!B7:F7)</f>
        <v>0</v>
      </c>
      <c r="E9" s="38">
        <f>SUMIF('Data '!B$40:F$40,1,'Data '!B7:F7)</f>
        <v>3</v>
      </c>
      <c r="F9" s="38">
        <f>SUMIF('Data '!B$41:F$41,1,'Data '!B7:F7)</f>
        <v>7</v>
      </c>
      <c r="G9" s="38">
        <f>SUMIF('Data '!B$42:F$42,1,'Data '!B7:F7)</f>
        <v>0</v>
      </c>
      <c r="H9" s="40">
        <f>SUMIF('Data '!H$38:M$38,1,'Data '!H7:M7)</f>
        <v>5</v>
      </c>
      <c r="I9" s="40">
        <f>SUMIF('Data '!H$39:M$39,1,'Data '!H7:M7)</f>
        <v>9</v>
      </c>
      <c r="J9" s="40">
        <f ca="1">SUMIF('Data '!H$40:M$40,1,'Data '!H7:H7)</f>
        <v>4</v>
      </c>
      <c r="K9" s="40">
        <f>SUMIF('Data '!H$41:M$41,1,'Data '!H7:M7)</f>
        <v>5</v>
      </c>
      <c r="L9" s="40">
        <f>SUMIF('Data '!H$42:M$42,1,'Data '!H7:M7)</f>
        <v>5</v>
      </c>
      <c r="M9" s="35">
        <f>SUMIF('Data '!P$38:Y$38,1,'Data '!P7:Y7)</f>
        <v>3</v>
      </c>
      <c r="N9" s="35">
        <f>SUMIF('Data '!P$39:Y$39,1,'Data '!P7:Y7)</f>
        <v>2</v>
      </c>
      <c r="O9" s="35">
        <f>SUMIF('Data '!P$40:Y$40,1,'Data '!P7:Y7)</f>
        <v>3</v>
      </c>
      <c r="P9" s="35">
        <f>SUMIF('Data '!P$41:Y$41,1,'Data '!P7:Y7)</f>
        <v>4</v>
      </c>
      <c r="Q9" s="35">
        <f>SUMIF('Data '!P$42:Y$42,1,'Data '!P7:Y7)</f>
        <v>3</v>
      </c>
      <c r="R9" s="27">
        <f>SUMIF('Data '!AB$38:AF$38,1,'Data '!AB7:AF7)</f>
        <v>1</v>
      </c>
      <c r="S9" s="27">
        <f>SUMIF('Data '!AB$39:AF$39,1,'Data '!AB7:AF7)</f>
        <v>3</v>
      </c>
      <c r="T9" s="27">
        <f>SUMIF('Data '!AB$40:AF$40,1,'Data '!AB7:AF7)</f>
        <v>4</v>
      </c>
      <c r="U9" s="27">
        <f>SUMIF('Data '!AB$41:AF$41,1,'Data '!AB7:AF7)</f>
        <v>6</v>
      </c>
      <c r="V9" s="27">
        <f>SUMIF('Data '!AB$42:AF$42,1,'Data '!AB7:AF7)</f>
        <v>4</v>
      </c>
      <c r="W9" s="29">
        <f>SUMIF('Data '!AI$38:BG$38,1,'Data '!AI7:BG7)</f>
        <v>5.5</v>
      </c>
      <c r="X9" s="29">
        <f>SUMIF('Data '!AI$39:BG$39,1,'Data '!AI7:BG7)</f>
        <v>5.5</v>
      </c>
      <c r="Y9" s="29">
        <f>SUMIF('Data '!AI$40:BG$40,1,'Data '!AI7:BG7)</f>
        <v>7.5</v>
      </c>
      <c r="Z9" s="29">
        <f>SUMIF('Data '!AI$41:BG$41,1,'Data '!AI7:BG7)</f>
        <v>8.5</v>
      </c>
      <c r="AA9" s="29">
        <f>SUMIF('Data '!AI$42:BG$42,1,'Data '!AI7:BG7)</f>
        <v>8.5</v>
      </c>
    </row>
    <row r="10" spans="1:28" s="6" customFormat="1" ht="20.25" customHeight="1">
      <c r="A10" s="5">
        <f>A9+1</f>
        <v>2</v>
      </c>
      <c r="B10" s="5"/>
      <c r="C10" s="38">
        <f>SUMIF('Data '!B$38:F$38,1,'Data '!B8:F8)</f>
        <v>11</v>
      </c>
      <c r="D10" s="38">
        <f>SUMIF('Data '!B$39:F$39,1,'Data '!B8:F8)</f>
        <v>0</v>
      </c>
      <c r="E10" s="38">
        <f>SUMIF('Data '!B$40:F$40,1,'Data '!B8:F8)</f>
        <v>3</v>
      </c>
      <c r="F10" s="38">
        <f>SUMIF('Data '!B$41:F$41,1,'Data '!B8:F8)</f>
        <v>5</v>
      </c>
      <c r="G10" s="38">
        <f>SUMIF('Data '!B$42:F$42,1,'Data '!B8:F8)</f>
        <v>0</v>
      </c>
      <c r="H10" s="40">
        <f>SUMIF('Data '!H$38:M$38,1,'Data '!H8:M8)</f>
        <v>1</v>
      </c>
      <c r="I10" s="40">
        <f>SUMIF('Data '!H$39:M$39,1,'Data '!H8:M8)</f>
        <v>7</v>
      </c>
      <c r="J10" s="40">
        <f ca="1">SUMIF('Data '!H$40:M$40,1,'Data '!H8:H8)</f>
        <v>3</v>
      </c>
      <c r="K10" s="40">
        <f>SUMIF('Data '!H$41:M$41,1,'Data '!H8:M8)</f>
        <v>1</v>
      </c>
      <c r="L10" s="40">
        <f>SUMIF('Data '!H$42:M$42,1,'Data '!H8:M8)</f>
        <v>5</v>
      </c>
      <c r="M10" s="35">
        <f>SUMIF('Data '!P$38:Y$38,1,'Data '!P8:Y8)</f>
        <v>2</v>
      </c>
      <c r="N10" s="35">
        <f>SUMIF('Data '!P$39:Y$39,1,'Data '!P8:Y8)</f>
        <v>2</v>
      </c>
      <c r="O10" s="35">
        <f>SUMIF('Data '!P$40:Y$40,1,'Data '!P8:Y8)</f>
        <v>2</v>
      </c>
      <c r="P10" s="35">
        <f>SUMIF('Data '!P$41:Y$41,1,'Data '!P8:Y8)</f>
        <v>2</v>
      </c>
      <c r="Q10" s="35">
        <f>SUMIF('Data '!P$42:Y$42,1,'Data '!P8:Y8)</f>
        <v>2</v>
      </c>
      <c r="R10" s="27">
        <f>SUMIF('Data '!AB$38:AF$38,1,'Data '!AB8:AF8)</f>
        <v>1</v>
      </c>
      <c r="S10" s="27">
        <f>SUMIF('Data '!AB$39:AF$39,1,'Data '!AB8:AF8)</f>
        <v>3</v>
      </c>
      <c r="T10" s="27">
        <f>SUMIF('Data '!AB$40:AF$40,1,'Data '!AB8:AF8)</f>
        <v>3</v>
      </c>
      <c r="U10" s="27">
        <f>SUMIF('Data '!AB$41:AF$41,1,'Data '!AB8:AF8)</f>
        <v>5</v>
      </c>
      <c r="V10" s="27">
        <f>SUMIF('Data '!AB$42:AF$42,1,'Data '!AB8:AF8)</f>
        <v>4</v>
      </c>
      <c r="W10" s="29">
        <f>SUMIF('Data '!AI$38:BG$38,1,'Data '!AI8:BG8)</f>
        <v>7.5</v>
      </c>
      <c r="X10" s="29">
        <f>SUMIF('Data '!AI$39:BG$39,1,'Data '!AI8:BG8)</f>
        <v>3.5</v>
      </c>
      <c r="Y10" s="29">
        <f>SUMIF('Data '!AI$40:BG$40,1,'Data '!AI8:BG8)</f>
        <v>3</v>
      </c>
      <c r="Z10" s="29">
        <f>SUMIF('Data '!AI$41:BG$41,1,'Data '!AI8:BG8)</f>
        <v>7</v>
      </c>
      <c r="AA10" s="29">
        <f>SUMIF('Data '!AI$42:BG$42,1,'Data '!AI8:BG8)</f>
        <v>10.5</v>
      </c>
    </row>
    <row r="11" spans="1:28" s="6" customFormat="1" ht="20.25" customHeight="1">
      <c r="A11" s="5">
        <f t="shared" ref="A11:A33" si="2">A10+1</f>
        <v>3</v>
      </c>
      <c r="B11" s="5"/>
      <c r="C11" s="38">
        <f>SUMIF('Data '!B$38:F$38,1,'Data '!B9:F9)</f>
        <v>10</v>
      </c>
      <c r="D11" s="38">
        <f>SUMIF('Data '!B$39:F$39,1,'Data '!B9:F9)</f>
        <v>0</v>
      </c>
      <c r="E11" s="38">
        <f>SUMIF('Data '!B$40:F$40,1,'Data '!B9:F9)</f>
        <v>2</v>
      </c>
      <c r="F11" s="38">
        <f>SUMIF('Data '!B$41:F$41,1,'Data '!B9:F9)</f>
        <v>5</v>
      </c>
      <c r="G11" s="38">
        <f>SUMIF('Data '!B$42:F$42,1,'Data '!B9:F9)</f>
        <v>0</v>
      </c>
      <c r="H11" s="40">
        <f>SUMIF('Data '!H$38:M$38,1,'Data '!H9:M9)</f>
        <v>4</v>
      </c>
      <c r="I11" s="40">
        <f>SUMIF('Data '!H$39:M$39,1,'Data '!H9:M9)</f>
        <v>10</v>
      </c>
      <c r="J11" s="40">
        <f ca="1">SUMIF('Data '!H$40:M$40,1,'Data '!H9:H9)</f>
        <v>5</v>
      </c>
      <c r="K11" s="40">
        <f>SUMIF('Data '!H$41:M$41,1,'Data '!H9:M9)</f>
        <v>4</v>
      </c>
      <c r="L11" s="40">
        <f>SUMIF('Data '!H$42:M$42,1,'Data '!H9:M9)</f>
        <v>5</v>
      </c>
      <c r="M11" s="35">
        <f>SUMIF('Data '!P$38:Y$38,1,'Data '!P9:Y9)</f>
        <v>2</v>
      </c>
      <c r="N11" s="35">
        <f>SUMIF('Data '!P$39:Y$39,1,'Data '!P9:Y9)</f>
        <v>2</v>
      </c>
      <c r="O11" s="35">
        <f>SUMIF('Data '!P$40:Y$40,1,'Data '!P9:Y9)</f>
        <v>3</v>
      </c>
      <c r="P11" s="35">
        <f>SUMIF('Data '!P$41:Y$41,1,'Data '!P9:Y9)</f>
        <v>4</v>
      </c>
      <c r="Q11" s="35">
        <f>SUMIF('Data '!P$42:Y$42,1,'Data '!P9:Y9)</f>
        <v>3</v>
      </c>
      <c r="R11" s="27">
        <f>SUMIF('Data '!AB$38:AF$38,1,'Data '!AB9:AF9)</f>
        <v>2</v>
      </c>
      <c r="S11" s="27">
        <f>SUMIF('Data '!AB$39:AF$39,1,'Data '!AB9:AF9)</f>
        <v>3</v>
      </c>
      <c r="T11" s="27">
        <f>SUMIF('Data '!AB$40:AF$40,1,'Data '!AB9:AF9)</f>
        <v>2</v>
      </c>
      <c r="U11" s="27">
        <f>SUMIF('Data '!AB$41:AF$41,1,'Data '!AB9:AF9)</f>
        <v>5</v>
      </c>
      <c r="V11" s="27">
        <f>SUMIF('Data '!AB$42:AF$42,1,'Data '!AB9:AF9)</f>
        <v>4</v>
      </c>
      <c r="W11" s="29">
        <f>SUMIF('Data '!AI$38:BG$38,1,'Data '!AI9:BG9)</f>
        <v>7.5</v>
      </c>
      <c r="X11" s="29">
        <f>SUMIF('Data '!AI$39:BG$39,1,'Data '!AI9:BG9)</f>
        <v>4.5</v>
      </c>
      <c r="Y11" s="29">
        <f>SUMIF('Data '!AI$40:BG$40,1,'Data '!AI9:BG9)</f>
        <v>7.5</v>
      </c>
      <c r="Z11" s="29">
        <f>SUMIF('Data '!AI$41:BG$41,1,'Data '!AI9:BG9)</f>
        <v>8.5</v>
      </c>
      <c r="AA11" s="29">
        <f>SUMIF('Data '!AI$42:BG$42,1,'Data '!AI9:BG9)</f>
        <v>9.5</v>
      </c>
    </row>
    <row r="12" spans="1:28" s="6" customFormat="1" ht="20.25" customHeight="1">
      <c r="A12" s="5">
        <f t="shared" si="2"/>
        <v>4</v>
      </c>
      <c r="B12" s="5"/>
      <c r="C12" s="38">
        <f>SUMIF('Data '!B$38:F$38,1,'Data '!B10:F10)</f>
        <v>11</v>
      </c>
      <c r="D12" s="38">
        <f>SUMIF('Data '!B$39:F$39,1,'Data '!B10:F10)</f>
        <v>0</v>
      </c>
      <c r="E12" s="38">
        <f>SUMIF('Data '!B$40:F$40,1,'Data '!B10:F10)</f>
        <v>5</v>
      </c>
      <c r="F12" s="38">
        <f>SUMIF('Data '!B$41:F$41,1,'Data '!B10:F10)</f>
        <v>8</v>
      </c>
      <c r="G12" s="38">
        <f>SUMIF('Data '!B$42:F$42,1,'Data '!B10:F10)</f>
        <v>0</v>
      </c>
      <c r="H12" s="40">
        <f>SUMIF('Data '!H$38:M$38,1,'Data '!H10:M10)</f>
        <v>5</v>
      </c>
      <c r="I12" s="40">
        <f>SUMIF('Data '!H$39:M$39,1,'Data '!H10:M10)</f>
        <v>9</v>
      </c>
      <c r="J12" s="40">
        <f ca="1">SUMIF('Data '!H$40:M$40,1,'Data '!H10:H10)</f>
        <v>4</v>
      </c>
      <c r="K12" s="40">
        <f>SUMIF('Data '!H$41:M$41,1,'Data '!H10:M10)</f>
        <v>5</v>
      </c>
      <c r="L12" s="40">
        <f>SUMIF('Data '!H$42:M$42,1,'Data '!H10:M10)</f>
        <v>5</v>
      </c>
      <c r="M12" s="35">
        <f>SUMIF('Data '!P$38:Y$38,1,'Data '!P10:Y10)</f>
        <v>2</v>
      </c>
      <c r="N12" s="35">
        <f>SUMIF('Data '!P$39:Y$39,1,'Data '!P10:Y10)</f>
        <v>2</v>
      </c>
      <c r="O12" s="35">
        <f>SUMIF('Data '!P$40:Y$40,1,'Data '!P10:Y10)</f>
        <v>2</v>
      </c>
      <c r="P12" s="35">
        <f>SUMIF('Data '!P$41:Y$41,1,'Data '!P10:Y10)</f>
        <v>5</v>
      </c>
      <c r="Q12" s="35">
        <f>SUMIF('Data '!P$42:Y$42,1,'Data '!P10:Y10)</f>
        <v>3</v>
      </c>
      <c r="R12" s="27">
        <f>SUMIF('Data '!AB$38:AF$38,1,'Data '!AB10:AF10)</f>
        <v>2</v>
      </c>
      <c r="S12" s="27">
        <f>SUMIF('Data '!AB$39:AF$39,1,'Data '!AB10:AF10)</f>
        <v>3</v>
      </c>
      <c r="T12" s="27">
        <f>SUMIF('Data '!AB$40:AF$40,1,'Data '!AB10:AF10)</f>
        <v>3</v>
      </c>
      <c r="U12" s="27">
        <f>SUMIF('Data '!AB$41:AF$41,1,'Data '!AB10:AF10)</f>
        <v>5</v>
      </c>
      <c r="V12" s="27">
        <f>SUMIF('Data '!AB$42:AF$42,1,'Data '!AB10:AF10)</f>
        <v>3</v>
      </c>
      <c r="W12" s="29">
        <f>SUMIF('Data '!AI$38:BG$38,1,'Data '!AI10:BG10)</f>
        <v>4.5</v>
      </c>
      <c r="X12" s="29">
        <f>SUMIF('Data '!AI$39:BG$39,1,'Data '!AI10:BG10)</f>
        <v>5.5</v>
      </c>
      <c r="Y12" s="29">
        <f>SUMIF('Data '!AI$40:BG$40,1,'Data '!AI10:BG10)</f>
        <v>5.5</v>
      </c>
      <c r="Z12" s="29">
        <f>SUMIF('Data '!AI$41:BG$41,1,'Data '!AI10:BG10)</f>
        <v>8.5</v>
      </c>
      <c r="AA12" s="29">
        <f>SUMIF('Data '!AI$42:BG$42,1,'Data '!AI10:BG10)</f>
        <v>8.5</v>
      </c>
    </row>
    <row r="13" spans="1:28" s="6" customFormat="1" ht="20.25" customHeight="1">
      <c r="A13" s="5">
        <f t="shared" si="2"/>
        <v>5</v>
      </c>
      <c r="B13" s="5"/>
      <c r="C13" s="38">
        <f>SUMIF('Data '!B$38:F$38,1,'Data '!B11:F11)</f>
        <v>15</v>
      </c>
      <c r="D13" s="38">
        <f>SUMIF('Data '!B$39:F$39,1,'Data '!B11:F11)</f>
        <v>0</v>
      </c>
      <c r="E13" s="38">
        <f>SUMIF('Data '!B$40:F$40,1,'Data '!B11:F11)</f>
        <v>4</v>
      </c>
      <c r="F13" s="38">
        <f>SUMIF('Data '!B$41:F$41,1,'Data '!B11:F11)</f>
        <v>9</v>
      </c>
      <c r="G13" s="38">
        <f>SUMIF('Data '!B$42:F$42,1,'Data '!B11:F11)</f>
        <v>0</v>
      </c>
      <c r="H13" s="40">
        <f>SUMIF('Data '!H$38:M$38,1,'Data '!H11:M11)</f>
        <v>5</v>
      </c>
      <c r="I13" s="40">
        <f>SUMIF('Data '!H$39:M$39,1,'Data '!H11:M11)</f>
        <v>9</v>
      </c>
      <c r="J13" s="40">
        <f ca="1">SUMIF('Data '!H$40:M$40,1,'Data '!H11:H11)</f>
        <v>4</v>
      </c>
      <c r="K13" s="40">
        <f>SUMIF('Data '!H$41:M$41,1,'Data '!H11:M11)</f>
        <v>5</v>
      </c>
      <c r="L13" s="40">
        <f>SUMIF('Data '!H$42:M$42,1,'Data '!H11:M11)</f>
        <v>3</v>
      </c>
      <c r="M13" s="35">
        <f>SUMIF('Data '!P$38:Y$38,1,'Data '!P11:Y11)</f>
        <v>2</v>
      </c>
      <c r="N13" s="35">
        <f>SUMIF('Data '!P$39:Y$39,1,'Data '!P11:Y11)</f>
        <v>3</v>
      </c>
      <c r="O13" s="35">
        <f>SUMIF('Data '!P$40:Y$40,1,'Data '!P11:Y11)</f>
        <v>2</v>
      </c>
      <c r="P13" s="35">
        <f>SUMIF('Data '!P$41:Y$41,1,'Data '!P11:Y11)</f>
        <v>3</v>
      </c>
      <c r="Q13" s="35">
        <f>SUMIF('Data '!P$42:Y$42,1,'Data '!P11:Y11)</f>
        <v>2</v>
      </c>
      <c r="R13" s="27">
        <f>SUMIF('Data '!AB$38:AF$38,1,'Data '!AB11:AF11)</f>
        <v>2</v>
      </c>
      <c r="S13" s="27">
        <f>SUMIF('Data '!AB$39:AF$39,1,'Data '!AB11:AF11)</f>
        <v>3</v>
      </c>
      <c r="T13" s="27">
        <f>SUMIF('Data '!AB$40:AF$40,1,'Data '!AB11:AF11)</f>
        <v>3</v>
      </c>
      <c r="U13" s="27">
        <f>SUMIF('Data '!AB$41:AF$41,1,'Data '!AB11:AF11)</f>
        <v>6</v>
      </c>
      <c r="V13" s="27">
        <f>SUMIF('Data '!AB$42:AF$42,1,'Data '!AB11:AF11)</f>
        <v>4</v>
      </c>
      <c r="W13" s="29">
        <f>SUMIF('Data '!AI$38:BG$38,1,'Data '!AI11:BG11)</f>
        <v>5.5</v>
      </c>
      <c r="X13" s="29">
        <f>SUMIF('Data '!AI$39:BG$39,1,'Data '!AI11:BG11)</f>
        <v>2</v>
      </c>
      <c r="Y13" s="29">
        <f>SUMIF('Data '!AI$40:BG$40,1,'Data '!AI11:BG11)</f>
        <v>7.5</v>
      </c>
      <c r="Z13" s="29">
        <f>SUMIF('Data '!AI$41:BG$41,1,'Data '!AI11:BG11)</f>
        <v>6</v>
      </c>
      <c r="AA13" s="29">
        <f>SUMIF('Data '!AI$42:BG$42,1,'Data '!AI11:BG11)</f>
        <v>8.5</v>
      </c>
    </row>
    <row r="14" spans="1:28" s="6" customFormat="1" ht="20.25" customHeight="1">
      <c r="A14" s="5">
        <f t="shared" si="2"/>
        <v>6</v>
      </c>
      <c r="B14" s="5"/>
      <c r="C14" s="38">
        <f>SUMIF('Data '!B$38:F$38,1,'Data '!B12:F12)</f>
        <v>11</v>
      </c>
      <c r="D14" s="38">
        <f>SUMIF('Data '!B$39:F$39,1,'Data '!B12:F12)</f>
        <v>0</v>
      </c>
      <c r="E14" s="38">
        <f>SUMIF('Data '!B$40:F$40,1,'Data '!B12:F12)</f>
        <v>5</v>
      </c>
      <c r="F14" s="38">
        <f>SUMIF('Data '!B$41:F$41,1,'Data '!B12:F12)</f>
        <v>8</v>
      </c>
      <c r="G14" s="38">
        <f>SUMIF('Data '!B$42:F$42,1,'Data '!B12:F12)</f>
        <v>0</v>
      </c>
      <c r="H14" s="40">
        <f>SUMIF('Data '!H$38:M$38,1,'Data '!H12:M12)</f>
        <v>3</v>
      </c>
      <c r="I14" s="40">
        <f>SUMIF('Data '!H$39:M$39,1,'Data '!H12:M12)</f>
        <v>9</v>
      </c>
      <c r="J14" s="40">
        <f ca="1">SUMIF('Data '!H$40:M$40,1,'Data '!H12:H12)</f>
        <v>5</v>
      </c>
      <c r="K14" s="40">
        <f>SUMIF('Data '!H$41:M$41,1,'Data '!H12:M12)</f>
        <v>3</v>
      </c>
      <c r="L14" s="40">
        <f>SUMIF('Data '!H$42:M$42,1,'Data '!H12:M12)</f>
        <v>5</v>
      </c>
      <c r="M14" s="35">
        <f>SUMIF('Data '!P$38:Y$38,1,'Data '!P12:Y12)</f>
        <v>1</v>
      </c>
      <c r="N14" s="35">
        <f>SUMIF('Data '!P$39:Y$39,1,'Data '!P12:Y12)</f>
        <v>3</v>
      </c>
      <c r="O14" s="35">
        <f>SUMIF('Data '!P$40:Y$40,1,'Data '!P12:Y12)</f>
        <v>3</v>
      </c>
      <c r="P14" s="35">
        <f>SUMIF('Data '!P$41:Y$41,1,'Data '!P12:Y12)</f>
        <v>5</v>
      </c>
      <c r="Q14" s="35">
        <f>SUMIF('Data '!P$42:Y$42,1,'Data '!P12:Y12)</f>
        <v>3</v>
      </c>
      <c r="R14" s="27">
        <f>SUMIF('Data '!AB$38:AF$38,1,'Data '!AB12:AF12)</f>
        <v>1</v>
      </c>
      <c r="S14" s="27">
        <f>SUMIF('Data '!AB$39:AF$39,1,'Data '!AB12:AF12)</f>
        <v>2</v>
      </c>
      <c r="T14" s="27">
        <f>SUMIF('Data '!AB$40:AF$40,1,'Data '!AB12:AF12)</f>
        <v>3</v>
      </c>
      <c r="U14" s="27">
        <f>SUMIF('Data '!AB$41:AF$41,1,'Data '!AB12:AF12)</f>
        <v>6</v>
      </c>
      <c r="V14" s="27">
        <f>SUMIF('Data '!AB$42:AF$42,1,'Data '!AB12:AF12)</f>
        <v>4</v>
      </c>
      <c r="W14" s="29">
        <f>SUMIF('Data '!AI$38:BG$38,1,'Data '!AI12:BG12)</f>
        <v>4.5</v>
      </c>
      <c r="X14" s="29">
        <f>SUMIF('Data '!AI$39:BG$39,1,'Data '!AI12:BG12)</f>
        <v>5.5</v>
      </c>
      <c r="Y14" s="29">
        <f>SUMIF('Data '!AI$40:BG$40,1,'Data '!AI12:BG12)</f>
        <v>7.5</v>
      </c>
      <c r="Z14" s="29">
        <f>SUMIF('Data '!AI$41:BG$41,1,'Data '!AI12:BG12)</f>
        <v>8.5</v>
      </c>
      <c r="AA14" s="29">
        <f>SUMIF('Data '!AI$42:BG$42,1,'Data '!AI12:BG12)</f>
        <v>7.5</v>
      </c>
    </row>
    <row r="15" spans="1:28" s="6" customFormat="1" ht="20.25" customHeight="1">
      <c r="A15" s="5">
        <f t="shared" si="2"/>
        <v>7</v>
      </c>
      <c r="B15" s="5"/>
      <c r="C15" s="38">
        <f>SUMIF('Data '!B$38:F$38,1,'Data '!B13:F13)</f>
        <v>12</v>
      </c>
      <c r="D15" s="38">
        <f>SUMIF('Data '!B$39:F$39,1,'Data '!B13:F13)</f>
        <v>0</v>
      </c>
      <c r="E15" s="38">
        <f>SUMIF('Data '!B$40:F$40,1,'Data '!B13:F13)</f>
        <v>5</v>
      </c>
      <c r="F15" s="38">
        <f>SUMIF('Data '!B$41:F$41,1,'Data '!B13:F13)</f>
        <v>8</v>
      </c>
      <c r="G15" s="38">
        <f>SUMIF('Data '!B$42:F$42,1,'Data '!B13:F13)</f>
        <v>0</v>
      </c>
      <c r="H15" s="40">
        <f>SUMIF('Data '!H$38:M$38,1,'Data '!H13:M13)</f>
        <v>1</v>
      </c>
      <c r="I15" s="40">
        <f>SUMIF('Data '!H$39:M$39,1,'Data '!H13:M13)</f>
        <v>7</v>
      </c>
      <c r="J15" s="40">
        <f ca="1">SUMIF('Data '!H$40:M$40,1,'Data '!H13:H13)</f>
        <v>3</v>
      </c>
      <c r="K15" s="40">
        <f>SUMIF('Data '!H$41:M$41,1,'Data '!H13:M13)</f>
        <v>1</v>
      </c>
      <c r="L15" s="40">
        <f>SUMIF('Data '!H$42:M$42,1,'Data '!H13:M13)</f>
        <v>5</v>
      </c>
      <c r="M15" s="35">
        <f>SUMIF('Data '!P$38:Y$38,1,'Data '!P13:Y13)</f>
        <v>3</v>
      </c>
      <c r="N15" s="35">
        <f>SUMIF('Data '!P$39:Y$39,1,'Data '!P13:Y13)</f>
        <v>3</v>
      </c>
      <c r="O15" s="35">
        <f>SUMIF('Data '!P$40:Y$40,1,'Data '!P13:Y13)</f>
        <v>3</v>
      </c>
      <c r="P15" s="35">
        <f>SUMIF('Data '!P$41:Y$41,1,'Data '!P13:Y13)</f>
        <v>5</v>
      </c>
      <c r="Q15" s="35">
        <f>SUMIF('Data '!P$42:Y$42,1,'Data '!P13:Y13)</f>
        <v>3</v>
      </c>
      <c r="R15" s="27">
        <f>SUMIF('Data '!AB$38:AF$38,1,'Data '!AB13:AF13)</f>
        <v>2</v>
      </c>
      <c r="S15" s="27">
        <f>SUMIF('Data '!AB$39:AF$39,1,'Data '!AB13:AF13)</f>
        <v>3</v>
      </c>
      <c r="T15" s="27">
        <f>SUMIF('Data '!AB$40:AF$40,1,'Data '!AB13:AF13)</f>
        <v>3</v>
      </c>
      <c r="U15" s="27">
        <f>SUMIF('Data '!AB$41:AF$41,1,'Data '!AB13:AF13)</f>
        <v>5</v>
      </c>
      <c r="V15" s="27">
        <f>SUMIF('Data '!AB$42:AF$42,1,'Data '!AB13:AF13)</f>
        <v>3</v>
      </c>
      <c r="W15" s="29">
        <f>SUMIF('Data '!AI$38:BG$38,1,'Data '!AI13:BG13)</f>
        <v>5.5</v>
      </c>
      <c r="X15" s="29">
        <f>SUMIF('Data '!AI$39:BG$39,1,'Data '!AI13:BG13)</f>
        <v>5.5</v>
      </c>
      <c r="Y15" s="29">
        <f>SUMIF('Data '!AI$40:BG$40,1,'Data '!AI13:BG13)</f>
        <v>5</v>
      </c>
      <c r="Z15" s="29">
        <f>SUMIF('Data '!AI$41:BG$41,1,'Data '!AI13:BG13)</f>
        <v>6</v>
      </c>
      <c r="AA15" s="29">
        <f>SUMIF('Data '!AI$42:BG$42,1,'Data '!AI13:BG13)</f>
        <v>9.5</v>
      </c>
    </row>
    <row r="16" spans="1:28" s="6" customFormat="1" ht="20.25" customHeight="1">
      <c r="A16" s="5">
        <f t="shared" si="2"/>
        <v>8</v>
      </c>
      <c r="B16" s="5"/>
      <c r="C16" s="38">
        <f>SUMIF('Data '!B$38:F$38,1,'Data '!B14:F14)</f>
        <v>11</v>
      </c>
      <c r="D16" s="38">
        <f>SUMIF('Data '!B$39:F$39,1,'Data '!B14:F14)</f>
        <v>0</v>
      </c>
      <c r="E16" s="38">
        <f>SUMIF('Data '!B$40:F$40,1,'Data '!B14:F14)</f>
        <v>1</v>
      </c>
      <c r="F16" s="38">
        <f>SUMIF('Data '!B$41:F$41,1,'Data '!B14:F14)</f>
        <v>5</v>
      </c>
      <c r="G16" s="38">
        <f>SUMIF('Data '!B$42:F$42,1,'Data '!B14:F14)</f>
        <v>0</v>
      </c>
      <c r="H16" s="40">
        <f>SUMIF('Data '!H$38:M$38,1,'Data '!H14:M14)</f>
        <v>5</v>
      </c>
      <c r="I16" s="40">
        <f>SUMIF('Data '!H$39:M$39,1,'Data '!H14:M14)</f>
        <v>9</v>
      </c>
      <c r="J16" s="40">
        <f ca="1">SUMIF('Data '!H$40:M$40,1,'Data '!H14:H14)</f>
        <v>5</v>
      </c>
      <c r="K16" s="40">
        <f>SUMIF('Data '!H$41:M$41,1,'Data '!H14:M14)</f>
        <v>5</v>
      </c>
      <c r="L16" s="40">
        <f>SUMIF('Data '!H$42:M$42,1,'Data '!H14:M14)</f>
        <v>5</v>
      </c>
      <c r="M16" s="35">
        <f>SUMIF('Data '!P$38:Y$38,1,'Data '!P14:Y14)</f>
        <v>3</v>
      </c>
      <c r="N16" s="35">
        <f>SUMIF('Data '!P$39:Y$39,1,'Data '!P14:Y14)</f>
        <v>2</v>
      </c>
      <c r="O16" s="35">
        <f>SUMIF('Data '!P$40:Y$40,1,'Data '!P14:Y14)</f>
        <v>3</v>
      </c>
      <c r="P16" s="35">
        <f>SUMIF('Data '!P$41:Y$41,1,'Data '!P14:Y14)</f>
        <v>4</v>
      </c>
      <c r="Q16" s="35">
        <f>SUMIF('Data '!P$42:Y$42,1,'Data '!P14:Y14)</f>
        <v>2</v>
      </c>
      <c r="R16" s="27">
        <f>SUMIF('Data '!AB$38:AF$38,1,'Data '!AB14:AF14)</f>
        <v>1</v>
      </c>
      <c r="S16" s="27">
        <f>SUMIF('Data '!AB$39:AF$39,1,'Data '!AB14:AF14)</f>
        <v>3</v>
      </c>
      <c r="T16" s="27">
        <f>SUMIF('Data '!AB$40:AF$40,1,'Data '!AB14:AF14)</f>
        <v>3</v>
      </c>
      <c r="U16" s="27">
        <f>SUMIF('Data '!AB$41:AF$41,1,'Data '!AB14:AF14)</f>
        <v>4</v>
      </c>
      <c r="V16" s="27">
        <f>SUMIF('Data '!AB$42:AF$42,1,'Data '!AB14:AF14)</f>
        <v>3</v>
      </c>
      <c r="W16" s="29">
        <f>SUMIF('Data '!AI$38:BG$38,1,'Data '!AI14:BG14)</f>
        <v>7.5</v>
      </c>
      <c r="X16" s="29">
        <f>SUMIF('Data '!AI$39:BG$39,1,'Data '!AI14:BG14)</f>
        <v>4.5</v>
      </c>
      <c r="Y16" s="29">
        <f>SUMIF('Data '!AI$40:BG$40,1,'Data '!AI14:BG14)</f>
        <v>5.5</v>
      </c>
      <c r="Z16" s="29">
        <f>SUMIF('Data '!AI$41:BG$41,1,'Data '!AI14:BG14)</f>
        <v>8.5</v>
      </c>
      <c r="AA16" s="29">
        <f>SUMIF('Data '!AI$42:BG$42,1,'Data '!AI14:BG14)</f>
        <v>9.5</v>
      </c>
    </row>
    <row r="17" spans="1:27" s="6" customFormat="1" ht="20.25" customHeight="1">
      <c r="A17" s="5">
        <f t="shared" si="2"/>
        <v>9</v>
      </c>
      <c r="B17" s="5"/>
      <c r="C17" s="38">
        <f>SUMIF('Data '!B$38:F$38,1,'Data '!B15:F15)</f>
        <v>10</v>
      </c>
      <c r="D17" s="38">
        <f>SUMIF('Data '!B$39:F$39,1,'Data '!B15:F15)</f>
        <v>0</v>
      </c>
      <c r="E17" s="38">
        <f>SUMIF('Data '!B$40:F$40,1,'Data '!B15:F15)</f>
        <v>3</v>
      </c>
      <c r="F17" s="38">
        <f>SUMIF('Data '!B$41:F$41,1,'Data '!B15:F15)</f>
        <v>7</v>
      </c>
      <c r="G17" s="38">
        <f>SUMIF('Data '!B$42:F$42,1,'Data '!B15:F15)</f>
        <v>0</v>
      </c>
      <c r="H17" s="40">
        <f>SUMIF('Data '!H$38:M$38,1,'Data '!H15:M15)</f>
        <v>4</v>
      </c>
      <c r="I17" s="40">
        <f>SUMIF('Data '!H$39:M$39,1,'Data '!H15:M15)</f>
        <v>10</v>
      </c>
      <c r="J17" s="40">
        <f ca="1">SUMIF('Data '!H$40:M$40,1,'Data '!H15:H15)</f>
        <v>5</v>
      </c>
      <c r="K17" s="40">
        <f>SUMIF('Data '!H$41:M$41,1,'Data '!H15:M15)</f>
        <v>4</v>
      </c>
      <c r="L17" s="40">
        <f>SUMIF('Data '!H$42:M$42,1,'Data '!H15:M15)</f>
        <v>4</v>
      </c>
      <c r="M17" s="35">
        <f>SUMIF('Data '!P$38:Y$38,1,'Data '!P15:Y15)</f>
        <v>1</v>
      </c>
      <c r="N17" s="35">
        <f>SUMIF('Data '!P$39:Y$39,1,'Data '!P15:Y15)</f>
        <v>2</v>
      </c>
      <c r="O17" s="35">
        <f>SUMIF('Data '!P$40:Y$40,1,'Data '!P15:Y15)</f>
        <v>3</v>
      </c>
      <c r="P17" s="35">
        <f>SUMIF('Data '!P$41:Y$41,1,'Data '!P15:Y15)</f>
        <v>4</v>
      </c>
      <c r="Q17" s="35">
        <f>SUMIF('Data '!P$42:Y$42,1,'Data '!P15:Y15)</f>
        <v>3</v>
      </c>
      <c r="R17" s="27">
        <f>SUMIF('Data '!AB$38:AF$38,1,'Data '!AB15:AF15)</f>
        <v>1</v>
      </c>
      <c r="S17" s="27">
        <f>SUMIF('Data '!AB$39:AF$39,1,'Data '!AB15:AF15)</f>
        <v>2</v>
      </c>
      <c r="T17" s="27">
        <f>SUMIF('Data '!AB$40:AF$40,1,'Data '!AB15:AF15)</f>
        <v>2</v>
      </c>
      <c r="U17" s="27">
        <f>SUMIF('Data '!AB$41:AF$41,1,'Data '!AB15:AF15)</f>
        <v>5</v>
      </c>
      <c r="V17" s="27">
        <f>SUMIF('Data '!AB$42:AF$42,1,'Data '!AB15:AF15)</f>
        <v>4</v>
      </c>
      <c r="W17" s="29">
        <f>SUMIF('Data '!AI$38:BG$38,1,'Data '!AI15:BG15)</f>
        <v>7.5</v>
      </c>
      <c r="X17" s="29">
        <f>SUMIF('Data '!AI$39:BG$39,1,'Data '!AI15:BG15)</f>
        <v>4.5</v>
      </c>
      <c r="Y17" s="29">
        <f>SUMIF('Data '!AI$40:BG$40,1,'Data '!AI15:BG15)</f>
        <v>6</v>
      </c>
      <c r="Z17" s="29">
        <f>SUMIF('Data '!AI$41:BG$41,1,'Data '!AI15:BG15)</f>
        <v>7</v>
      </c>
      <c r="AA17" s="29">
        <f>SUMIF('Data '!AI$42:BG$42,1,'Data '!AI15:BG15)</f>
        <v>10.5</v>
      </c>
    </row>
    <row r="18" spans="1:27" s="6" customFormat="1" ht="20.25" customHeight="1">
      <c r="A18" s="5">
        <f t="shared" si="2"/>
        <v>10</v>
      </c>
      <c r="B18" s="5"/>
      <c r="C18" s="38">
        <f>SUMIF('Data '!B$38:F$38,1,'Data '!B16:F16)</f>
        <v>11</v>
      </c>
      <c r="D18" s="38">
        <f>SUMIF('Data '!B$39:F$39,1,'Data '!B16:F16)</f>
        <v>0</v>
      </c>
      <c r="E18" s="38">
        <f>SUMIF('Data '!B$40:F$40,1,'Data '!B16:F16)</f>
        <v>3</v>
      </c>
      <c r="F18" s="38">
        <f>SUMIF('Data '!B$41:F$41,1,'Data '!B16:F16)</f>
        <v>8</v>
      </c>
      <c r="G18" s="38">
        <f>SUMIF('Data '!B$42:F$42,1,'Data '!B16:F16)</f>
        <v>0</v>
      </c>
      <c r="H18" s="40">
        <f>SUMIF('Data '!H$38:M$38,1,'Data '!H16:M16)</f>
        <v>3</v>
      </c>
      <c r="I18" s="40">
        <f>SUMIF('Data '!H$39:M$39,1,'Data '!H16:M16)</f>
        <v>7</v>
      </c>
      <c r="J18" s="40">
        <f ca="1">SUMIF('Data '!H$40:M$40,1,'Data '!H16:H16)</f>
        <v>2</v>
      </c>
      <c r="K18" s="40">
        <f>SUMIF('Data '!H$41:M$41,1,'Data '!H16:M16)</f>
        <v>3</v>
      </c>
      <c r="L18" s="40">
        <f>SUMIF('Data '!H$42:M$42,1,'Data '!H16:M16)</f>
        <v>5</v>
      </c>
      <c r="M18" s="35">
        <f>SUMIF('Data '!P$38:Y$38,1,'Data '!P16:Y16)</f>
        <v>2</v>
      </c>
      <c r="N18" s="35">
        <f>SUMIF('Data '!P$39:Y$39,1,'Data '!P16:Y16)</f>
        <v>3</v>
      </c>
      <c r="O18" s="35">
        <f>SUMIF('Data '!P$40:Y$40,1,'Data '!P16:Y16)</f>
        <v>3</v>
      </c>
      <c r="P18" s="35">
        <f>SUMIF('Data '!P$41:Y$41,1,'Data '!P16:Y16)</f>
        <v>4</v>
      </c>
      <c r="Q18" s="35">
        <f>SUMIF('Data '!P$42:Y$42,1,'Data '!P16:Y16)</f>
        <v>3</v>
      </c>
      <c r="R18" s="27">
        <f>SUMIF('Data '!AB$38:AF$38,1,'Data '!AB16:AF16)</f>
        <v>2</v>
      </c>
      <c r="S18" s="27">
        <f>SUMIF('Data '!AB$39:AF$39,1,'Data '!AB16:AF16)</f>
        <v>3</v>
      </c>
      <c r="T18" s="27">
        <f>SUMIF('Data '!AB$40:AF$40,1,'Data '!AB16:AF16)</f>
        <v>2</v>
      </c>
      <c r="U18" s="27">
        <f>SUMIF('Data '!AB$41:AF$41,1,'Data '!AB16:AF16)</f>
        <v>4</v>
      </c>
      <c r="V18" s="27">
        <f>SUMIF('Data '!AB$42:AF$42,1,'Data '!AB16:AF16)</f>
        <v>3</v>
      </c>
      <c r="W18" s="29">
        <f>SUMIF('Data '!AI$38:BG$38,1,'Data '!AI16:BG16)</f>
        <v>4</v>
      </c>
      <c r="X18" s="29">
        <f>SUMIF('Data '!AI$39:BG$39,1,'Data '!AI16:BG16)</f>
        <v>4</v>
      </c>
      <c r="Y18" s="29">
        <f>SUMIF('Data '!AI$40:BG$40,1,'Data '!AI16:BG16)</f>
        <v>5.5</v>
      </c>
      <c r="Z18" s="29">
        <f>SUMIF('Data '!AI$41:BG$41,1,'Data '!AI16:BG16)</f>
        <v>4.5</v>
      </c>
      <c r="AA18" s="29">
        <f>SUMIF('Data '!AI$42:BG$42,1,'Data '!AI16:BG16)</f>
        <v>9</v>
      </c>
    </row>
    <row r="19" spans="1:27" s="6" customFormat="1" ht="20.25" customHeight="1">
      <c r="A19" s="5">
        <f t="shared" si="2"/>
        <v>11</v>
      </c>
      <c r="B19" s="5"/>
      <c r="C19" s="38">
        <f>SUMIF('Data '!B$38:F$38,1,'Data '!B17:F17)</f>
        <v>14</v>
      </c>
      <c r="D19" s="38">
        <f>SUMIF('Data '!B$39:F$39,1,'Data '!B17:F17)</f>
        <v>0</v>
      </c>
      <c r="E19" s="38">
        <f>SUMIF('Data '!B$40:F$40,1,'Data '!B17:F17)</f>
        <v>4</v>
      </c>
      <c r="F19" s="38">
        <f>SUMIF('Data '!B$41:F$41,1,'Data '!B17:F17)</f>
        <v>8</v>
      </c>
      <c r="G19" s="38">
        <f>SUMIF('Data '!B$42:F$42,1,'Data '!B17:F17)</f>
        <v>0</v>
      </c>
      <c r="H19" s="40">
        <f>SUMIF('Data '!H$38:M$38,1,'Data '!H17:M17)</f>
        <v>5</v>
      </c>
      <c r="I19" s="40">
        <f>SUMIF('Data '!H$39:M$39,1,'Data '!H17:M17)</f>
        <v>5</v>
      </c>
      <c r="J19" s="40">
        <f ca="1">SUMIF('Data '!H$40:M$40,1,'Data '!H17:H17)</f>
        <v>3</v>
      </c>
      <c r="K19" s="40">
        <f>SUMIF('Data '!H$41:M$41,1,'Data '!H17:M17)</f>
        <v>5</v>
      </c>
      <c r="L19" s="40">
        <f>SUMIF('Data '!H$42:M$42,1,'Data '!H17:M17)</f>
        <v>3</v>
      </c>
      <c r="M19" s="35">
        <f>SUMIF('Data '!P$38:Y$38,1,'Data '!P17:Y17)</f>
        <v>1</v>
      </c>
      <c r="N19" s="35">
        <f>SUMIF('Data '!P$39:Y$39,1,'Data '!P17:Y17)</f>
        <v>2</v>
      </c>
      <c r="O19" s="35">
        <f>SUMIF('Data '!P$40:Y$40,1,'Data '!P17:Y17)</f>
        <v>3</v>
      </c>
      <c r="P19" s="35">
        <f>SUMIF('Data '!P$41:Y$41,1,'Data '!P17:Y17)</f>
        <v>3</v>
      </c>
      <c r="Q19" s="35">
        <f>SUMIF('Data '!P$42:Y$42,1,'Data '!P17:Y17)</f>
        <v>3</v>
      </c>
      <c r="R19" s="27">
        <f>SUMIF('Data '!AB$38:AF$38,1,'Data '!AB17:AF17)</f>
        <v>2</v>
      </c>
      <c r="S19" s="27">
        <f>SUMIF('Data '!AB$39:AF$39,1,'Data '!AB17:AF17)</f>
        <v>3</v>
      </c>
      <c r="T19" s="27">
        <f>SUMIF('Data '!AB$40:AF$40,1,'Data '!AB17:AF17)</f>
        <v>2</v>
      </c>
      <c r="U19" s="27">
        <f>SUMIF('Data '!AB$41:AF$41,1,'Data '!AB17:AF17)</f>
        <v>3</v>
      </c>
      <c r="V19" s="27">
        <f>SUMIF('Data '!AB$42:AF$42,1,'Data '!AB17:AF17)</f>
        <v>2</v>
      </c>
      <c r="W19" s="29">
        <f>SUMIF('Data '!AI$38:BG$38,1,'Data '!AI17:BG17)</f>
        <v>7.5</v>
      </c>
      <c r="X19" s="29">
        <f>SUMIF('Data '!AI$39:BG$39,1,'Data '!AI17:BG17)</f>
        <v>3.5</v>
      </c>
      <c r="Y19" s="29">
        <f>SUMIF('Data '!AI$40:BG$40,1,'Data '!AI17:BG17)</f>
        <v>5.5</v>
      </c>
      <c r="Z19" s="29">
        <f>SUMIF('Data '!AI$41:BG$41,1,'Data '!AI17:BG17)</f>
        <v>8.5</v>
      </c>
      <c r="AA19" s="29">
        <f>SUMIF('Data '!AI$42:BG$42,1,'Data '!AI17:BG17)</f>
        <v>9.5</v>
      </c>
    </row>
    <row r="20" spans="1:27" s="6" customFormat="1" ht="20.25" customHeight="1">
      <c r="A20" s="5">
        <f t="shared" si="2"/>
        <v>12</v>
      </c>
      <c r="B20" s="5"/>
      <c r="C20" s="38">
        <f>SUMIF('Data '!B$38:F$38,1,'Data '!B18:F18)</f>
        <v>10</v>
      </c>
      <c r="D20" s="38">
        <f>SUMIF('Data '!B$39:F$39,1,'Data '!B18:F18)</f>
        <v>0</v>
      </c>
      <c r="E20" s="38">
        <f>SUMIF('Data '!B$40:F$40,1,'Data '!B18:F18)</f>
        <v>4</v>
      </c>
      <c r="F20" s="38">
        <f>SUMIF('Data '!B$41:F$41,1,'Data '!B18:F18)</f>
        <v>8</v>
      </c>
      <c r="G20" s="38">
        <f>SUMIF('Data '!B$42:F$42,1,'Data '!B18:F18)</f>
        <v>0</v>
      </c>
      <c r="H20" s="40">
        <f>SUMIF('Data '!H$38:M$38,1,'Data '!H18:M18)</f>
        <v>3</v>
      </c>
      <c r="I20" s="40">
        <f>SUMIF('Data '!H$39:M$39,1,'Data '!H18:M18)</f>
        <v>7</v>
      </c>
      <c r="J20" s="40">
        <f ca="1">SUMIF('Data '!H$40:M$40,1,'Data '!H18:H18)</f>
        <v>2</v>
      </c>
      <c r="K20" s="40">
        <f>SUMIF('Data '!H$41:M$41,1,'Data '!H18:M18)</f>
        <v>3</v>
      </c>
      <c r="L20" s="40">
        <f>SUMIF('Data '!H$42:M$42,1,'Data '!H18:M18)</f>
        <v>4</v>
      </c>
      <c r="M20" s="35">
        <f>SUMIF('Data '!P$38:Y$38,1,'Data '!P18:Y18)</f>
        <v>2</v>
      </c>
      <c r="N20" s="35">
        <f>SUMIF('Data '!P$39:Y$39,1,'Data '!P18:Y18)</f>
        <v>3</v>
      </c>
      <c r="O20" s="35">
        <f>SUMIF('Data '!P$40:Y$40,1,'Data '!P18:Y18)</f>
        <v>3</v>
      </c>
      <c r="P20" s="35">
        <f>SUMIF('Data '!P$41:Y$41,1,'Data '!P18:Y18)</f>
        <v>5</v>
      </c>
      <c r="Q20" s="35">
        <f>SUMIF('Data '!P$42:Y$42,1,'Data '!P18:Y18)</f>
        <v>3</v>
      </c>
      <c r="R20" s="27">
        <f>SUMIF('Data '!AB$38:AF$38,1,'Data '!AB18:AF18)</f>
        <v>1</v>
      </c>
      <c r="S20" s="27">
        <f>SUMIF('Data '!AB$39:AF$39,1,'Data '!AB18:AF18)</f>
        <v>3</v>
      </c>
      <c r="T20" s="27">
        <f>SUMIF('Data '!AB$40:AF$40,1,'Data '!AB18:AF18)</f>
        <v>3</v>
      </c>
      <c r="U20" s="27">
        <f>SUMIF('Data '!AB$41:AF$41,1,'Data '!AB18:AF18)</f>
        <v>3</v>
      </c>
      <c r="V20" s="27">
        <f>SUMIF('Data '!AB$42:AF$42,1,'Data '!AB18:AF18)</f>
        <v>2</v>
      </c>
      <c r="W20" s="29">
        <f>SUMIF('Data '!AI$38:BG$38,1,'Data '!AI18:BG18)</f>
        <v>5.5</v>
      </c>
      <c r="X20" s="29">
        <f>SUMIF('Data '!AI$39:BG$39,1,'Data '!AI18:BG18)</f>
        <v>4.5</v>
      </c>
      <c r="Y20" s="29">
        <f>SUMIF('Data '!AI$40:BG$40,1,'Data '!AI18:BG18)</f>
        <v>2</v>
      </c>
      <c r="Z20" s="29">
        <f>SUMIF('Data '!AI$41:BG$41,1,'Data '!AI18:BG18)</f>
        <v>5.5</v>
      </c>
      <c r="AA20" s="29">
        <f>SUMIF('Data '!AI$42:BG$42,1,'Data '!AI18:BG18)</f>
        <v>10.5</v>
      </c>
    </row>
    <row r="21" spans="1:27" s="6" customFormat="1" ht="20.25" customHeight="1">
      <c r="A21" s="5">
        <f t="shared" si="2"/>
        <v>13</v>
      </c>
      <c r="B21" s="5"/>
      <c r="C21" s="38">
        <f>SUMIF('Data '!B$38:F$38,1,'Data '!B19:F19)</f>
        <v>12</v>
      </c>
      <c r="D21" s="38">
        <f>SUMIF('Data '!B$39:F$39,1,'Data '!B19:F19)</f>
        <v>0</v>
      </c>
      <c r="E21" s="38">
        <f>SUMIF('Data '!B$40:F$40,1,'Data '!B19:F19)</f>
        <v>5</v>
      </c>
      <c r="F21" s="38">
        <f>SUMIF('Data '!B$41:F$41,1,'Data '!B19:F19)</f>
        <v>10</v>
      </c>
      <c r="G21" s="38">
        <f>SUMIF('Data '!B$42:F$42,1,'Data '!B19:F19)</f>
        <v>0</v>
      </c>
      <c r="H21" s="40">
        <f>SUMIF('Data '!H$38:M$38,1,'Data '!H19:M19)</f>
        <v>3</v>
      </c>
      <c r="I21" s="40">
        <f>SUMIF('Data '!H$39:M$39,1,'Data '!H19:M19)</f>
        <v>5</v>
      </c>
      <c r="J21" s="40">
        <f ca="1">SUMIF('Data '!H$40:M$40,1,'Data '!H19:H19)</f>
        <v>3</v>
      </c>
      <c r="K21" s="40">
        <f>SUMIF('Data '!H$41:M$41,1,'Data '!H19:M19)</f>
        <v>3</v>
      </c>
      <c r="L21" s="40">
        <f>SUMIF('Data '!H$42:M$42,1,'Data '!H19:M19)</f>
        <v>4</v>
      </c>
      <c r="M21" s="35">
        <f>SUMIF('Data '!P$38:Y$38,1,'Data '!P19:Y19)</f>
        <v>1</v>
      </c>
      <c r="N21" s="35">
        <f>SUMIF('Data '!P$39:Y$39,1,'Data '!P19:Y19)</f>
        <v>2</v>
      </c>
      <c r="O21" s="35">
        <f>SUMIF('Data '!P$40:Y$40,1,'Data '!P19:Y19)</f>
        <v>2</v>
      </c>
      <c r="P21" s="35">
        <f>SUMIF('Data '!P$41:Y$41,1,'Data '!P19:Y19)</f>
        <v>2</v>
      </c>
      <c r="Q21" s="35">
        <f>SUMIF('Data '!P$42:Y$42,1,'Data '!P19:Y19)</f>
        <v>2</v>
      </c>
      <c r="R21" s="27">
        <f>SUMIF('Data '!AB$38:AF$38,1,'Data '!AB19:AF19)</f>
        <v>1</v>
      </c>
      <c r="S21" s="27">
        <f>SUMIF('Data '!AB$39:AF$39,1,'Data '!AB19:AF19)</f>
        <v>2</v>
      </c>
      <c r="T21" s="27">
        <f>SUMIF('Data '!AB$40:AF$40,1,'Data '!AB19:AF19)</f>
        <v>3</v>
      </c>
      <c r="U21" s="27">
        <f>SUMIF('Data '!AB$41:AF$41,1,'Data '!AB19:AF19)</f>
        <v>5</v>
      </c>
      <c r="V21" s="27">
        <f>SUMIF('Data '!AB$42:AF$42,1,'Data '!AB19:AF19)</f>
        <v>3</v>
      </c>
      <c r="W21" s="29">
        <f>SUMIF('Data '!AI$38:BG$38,1,'Data '!AI19:BG19)</f>
        <v>6</v>
      </c>
      <c r="X21" s="29">
        <f>SUMIF('Data '!AI$39:BG$39,1,'Data '!AI19:BG19)</f>
        <v>4</v>
      </c>
      <c r="Y21" s="29">
        <f>SUMIF('Data '!AI$40:BG$40,1,'Data '!AI19:BG19)</f>
        <v>4.5</v>
      </c>
      <c r="Z21" s="29">
        <f>SUMIF('Data '!AI$41:BG$41,1,'Data '!AI19:BG19)</f>
        <v>5.5</v>
      </c>
      <c r="AA21" s="29">
        <f>SUMIF('Data '!AI$42:BG$42,1,'Data '!AI19:BG19)</f>
        <v>7</v>
      </c>
    </row>
    <row r="22" spans="1:27" s="6" customFormat="1" ht="20.25" customHeight="1">
      <c r="A22" s="5">
        <f t="shared" si="2"/>
        <v>14</v>
      </c>
      <c r="B22" s="5"/>
      <c r="C22" s="38">
        <f>SUMIF('Data '!B$38:F$38,1,'Data '!B20:F20)</f>
        <v>12</v>
      </c>
      <c r="D22" s="38">
        <f>SUMIF('Data '!B$39:F$39,1,'Data '!B20:F20)</f>
        <v>0</v>
      </c>
      <c r="E22" s="38">
        <f>SUMIF('Data '!B$40:F$40,1,'Data '!B20:F20)</f>
        <v>5</v>
      </c>
      <c r="F22" s="38">
        <f>SUMIF('Data '!B$41:F$41,1,'Data '!B20:F20)</f>
        <v>10</v>
      </c>
      <c r="G22" s="38">
        <f>SUMIF('Data '!B$42:F$42,1,'Data '!B20:F20)</f>
        <v>0</v>
      </c>
      <c r="H22" s="40">
        <f>SUMIF('Data '!H$38:M$38,1,'Data '!H20:M20)</f>
        <v>2</v>
      </c>
      <c r="I22" s="40">
        <f>SUMIF('Data '!H$39:M$39,1,'Data '!H20:M20)</f>
        <v>6</v>
      </c>
      <c r="J22" s="40">
        <f ca="1">SUMIF('Data '!H$40:M$40,1,'Data '!H20:H20)</f>
        <v>3</v>
      </c>
      <c r="K22" s="40">
        <f>SUMIF('Data '!H$41:M$41,1,'Data '!H20:M20)</f>
        <v>2</v>
      </c>
      <c r="L22" s="40">
        <f>SUMIF('Data '!H$42:M$42,1,'Data '!H20:M20)</f>
        <v>5</v>
      </c>
      <c r="M22" s="35">
        <f>SUMIF('Data '!P$38:Y$38,1,'Data '!P20:Y20)</f>
        <v>3</v>
      </c>
      <c r="N22" s="35">
        <f>SUMIF('Data '!P$39:Y$39,1,'Data '!P20:Y20)</f>
        <v>2</v>
      </c>
      <c r="O22" s="35">
        <f>SUMIF('Data '!P$40:Y$40,1,'Data '!P20:Y20)</f>
        <v>2</v>
      </c>
      <c r="P22" s="35">
        <f>SUMIF('Data '!P$41:Y$41,1,'Data '!P20:Y20)</f>
        <v>3</v>
      </c>
      <c r="Q22" s="35">
        <f>SUMIF('Data '!P$42:Y$42,1,'Data '!P20:Y20)</f>
        <v>3</v>
      </c>
      <c r="R22" s="27">
        <f>SUMIF('Data '!AB$38:AF$38,1,'Data '!AB20:AF20)</f>
        <v>1</v>
      </c>
      <c r="S22" s="27">
        <f>SUMIF('Data '!AB$39:AF$39,1,'Data '!AB20:AF20)</f>
        <v>2</v>
      </c>
      <c r="T22" s="27">
        <f>SUMIF('Data '!AB$40:AF$40,1,'Data '!AB20:AF20)</f>
        <v>3</v>
      </c>
      <c r="U22" s="27">
        <f>SUMIF('Data '!AB$41:AF$41,1,'Data '!AB20:AF20)</f>
        <v>5</v>
      </c>
      <c r="V22" s="27">
        <f>SUMIF('Data '!AB$42:AF$42,1,'Data '!AB20:AF20)</f>
        <v>3</v>
      </c>
      <c r="W22" s="29">
        <f>SUMIF('Data '!AI$38:BG$38,1,'Data '!AI20:BG20)</f>
        <v>6.5</v>
      </c>
      <c r="X22" s="29">
        <f>SUMIF('Data '!AI$39:BG$39,1,'Data '!AI20:BG20)</f>
        <v>2</v>
      </c>
      <c r="Y22" s="29">
        <f>SUMIF('Data '!AI$40:BG$40,1,'Data '!AI20:BG20)</f>
        <v>3.5</v>
      </c>
      <c r="Z22" s="29">
        <f>SUMIF('Data '!AI$41:BG$41,1,'Data '!AI20:BG20)</f>
        <v>5.5</v>
      </c>
      <c r="AA22" s="29">
        <f>SUMIF('Data '!AI$42:BG$42,1,'Data '!AI20:BG20)</f>
        <v>10.5</v>
      </c>
    </row>
    <row r="23" spans="1:27" s="6" customFormat="1" ht="20.25" customHeight="1">
      <c r="A23" s="5">
        <f t="shared" si="2"/>
        <v>15</v>
      </c>
      <c r="B23" s="5"/>
      <c r="C23" s="38">
        <f>SUMIF('Data '!B$38:F$38,1,'Data '!B21:F21)</f>
        <v>11</v>
      </c>
      <c r="D23" s="38">
        <f>SUMIF('Data '!B$39:F$39,1,'Data '!B21:F21)</f>
        <v>0</v>
      </c>
      <c r="E23" s="38">
        <f>SUMIF('Data '!B$40:F$40,1,'Data '!B21:F21)</f>
        <v>3</v>
      </c>
      <c r="F23" s="38">
        <f>SUMIF('Data '!B$41:F$41,1,'Data '!B21:F21)</f>
        <v>8</v>
      </c>
      <c r="G23" s="38">
        <f>SUMIF('Data '!B$42:F$42,1,'Data '!B21:F21)</f>
        <v>0</v>
      </c>
      <c r="H23" s="40">
        <f>SUMIF('Data '!H$38:M$38,1,'Data '!H21:M21)</f>
        <v>3</v>
      </c>
      <c r="I23" s="40">
        <f>SUMIF('Data '!H$39:M$39,1,'Data '!H21:M21)</f>
        <v>8</v>
      </c>
      <c r="J23" s="40">
        <f ca="1">SUMIF('Data '!H$40:M$40,1,'Data '!H21:H21)</f>
        <v>4</v>
      </c>
      <c r="K23" s="40">
        <f>SUMIF('Data '!H$41:M$41,1,'Data '!H21:M21)</f>
        <v>3</v>
      </c>
      <c r="L23" s="40">
        <f>SUMIF('Data '!H$42:M$42,1,'Data '!H21:M21)</f>
        <v>3</v>
      </c>
      <c r="M23" s="35">
        <f>SUMIF('Data '!P$38:Y$38,1,'Data '!P21:Y21)</f>
        <v>2</v>
      </c>
      <c r="N23" s="35">
        <f>SUMIF('Data '!P$39:Y$39,1,'Data '!P21:Y21)</f>
        <v>1</v>
      </c>
      <c r="O23" s="35">
        <f>SUMIF('Data '!P$40:Y$40,1,'Data '!P21:Y21)</f>
        <v>3</v>
      </c>
      <c r="P23" s="35">
        <f>SUMIF('Data '!P$41:Y$41,1,'Data '!P21:Y21)</f>
        <v>3</v>
      </c>
      <c r="Q23" s="35">
        <f>SUMIF('Data '!P$42:Y$42,1,'Data '!P21:Y21)</f>
        <v>3</v>
      </c>
      <c r="R23" s="27">
        <f>SUMIF('Data '!AB$38:AF$38,1,'Data '!AB21:AF21)</f>
        <v>2</v>
      </c>
      <c r="S23" s="27">
        <f>SUMIF('Data '!AB$39:AF$39,1,'Data '!AB21:AF21)</f>
        <v>3</v>
      </c>
      <c r="T23" s="27">
        <f>SUMIF('Data '!AB$40:AF$40,1,'Data '!AB21:AF21)</f>
        <v>2</v>
      </c>
      <c r="U23" s="27">
        <f>SUMIF('Data '!AB$41:AF$41,1,'Data '!AB21:AF21)</f>
        <v>4</v>
      </c>
      <c r="V23" s="27">
        <f>SUMIF('Data '!AB$42:AF$42,1,'Data '!AB21:AF21)</f>
        <v>3</v>
      </c>
      <c r="W23" s="29">
        <f>SUMIF('Data '!AI$38:BG$38,1,'Data '!AI21:BG21)</f>
        <v>7.5</v>
      </c>
      <c r="X23" s="29">
        <f>SUMIF('Data '!AI$39:BG$39,1,'Data '!AI21:BG21)</f>
        <v>4.5</v>
      </c>
      <c r="Y23" s="29">
        <f>SUMIF('Data '!AI$40:BG$40,1,'Data '!AI21:BG21)</f>
        <v>2</v>
      </c>
      <c r="Z23" s="29">
        <f>SUMIF('Data '!AI$41:BG$41,1,'Data '!AI21:BG21)</f>
        <v>7</v>
      </c>
      <c r="AA23" s="29">
        <f>SUMIF('Data '!AI$42:BG$42,1,'Data '!AI21:BG21)</f>
        <v>9.5</v>
      </c>
    </row>
    <row r="24" spans="1:27" s="6" customFormat="1" ht="20.25" customHeight="1">
      <c r="A24" s="5">
        <f t="shared" si="2"/>
        <v>16</v>
      </c>
      <c r="B24" s="5"/>
      <c r="C24" s="38">
        <f>SUMIF('Data '!B$38:F$38,1,'Data '!B22:F22)</f>
        <v>10</v>
      </c>
      <c r="D24" s="38">
        <f>SUMIF('Data '!B$39:F$39,1,'Data '!B22:F22)</f>
        <v>0</v>
      </c>
      <c r="E24" s="38">
        <f>SUMIF('Data '!B$40:F$40,1,'Data '!B22:F22)</f>
        <v>5</v>
      </c>
      <c r="F24" s="38">
        <f>SUMIF('Data '!B$41:F$41,1,'Data '!B22:F22)</f>
        <v>8</v>
      </c>
      <c r="G24" s="38">
        <f>SUMIF('Data '!B$42:F$42,1,'Data '!B22:F22)</f>
        <v>0</v>
      </c>
      <c r="H24" s="40">
        <f>SUMIF('Data '!H$38:M$38,1,'Data '!H22:M22)</f>
        <v>4</v>
      </c>
      <c r="I24" s="40">
        <f>SUMIF('Data '!H$39:M$39,1,'Data '!H22:M22)</f>
        <v>9</v>
      </c>
      <c r="J24" s="40">
        <f ca="1">SUMIF('Data '!H$40:M$40,1,'Data '!H22:H22)</f>
        <v>4</v>
      </c>
      <c r="K24" s="40">
        <f>SUMIF('Data '!H$41:M$41,1,'Data '!H22:M22)</f>
        <v>4</v>
      </c>
      <c r="L24" s="40">
        <f>SUMIF('Data '!H$42:M$42,1,'Data '!H22:M22)</f>
        <v>2</v>
      </c>
      <c r="M24" s="35">
        <f>SUMIF('Data '!P$38:Y$38,1,'Data '!P22:Y22)</f>
        <v>1</v>
      </c>
      <c r="N24" s="35">
        <f>SUMIF('Data '!P$39:Y$39,1,'Data '!P22:Y22)</f>
        <v>2</v>
      </c>
      <c r="O24" s="35">
        <f>SUMIF('Data '!P$40:Y$40,1,'Data '!P22:Y22)</f>
        <v>2</v>
      </c>
      <c r="P24" s="35">
        <f>SUMIF('Data '!P$41:Y$41,1,'Data '!P22:Y22)</f>
        <v>4</v>
      </c>
      <c r="Q24" s="35">
        <f>SUMIF('Data '!P$42:Y$42,1,'Data '!P22:Y22)</f>
        <v>1</v>
      </c>
      <c r="R24" s="27">
        <f>SUMIF('Data '!AB$38:AF$38,1,'Data '!AB22:AF22)</f>
        <v>2</v>
      </c>
      <c r="S24" s="27">
        <f>SUMIF('Data '!AB$39:AF$39,1,'Data '!AB22:AF22)</f>
        <v>3</v>
      </c>
      <c r="T24" s="27">
        <f>SUMIF('Data '!AB$40:AF$40,1,'Data '!AB22:AF22)</f>
        <v>2</v>
      </c>
      <c r="U24" s="27">
        <f>SUMIF('Data '!AB$41:AF$41,1,'Data '!AB22:AF22)</f>
        <v>4</v>
      </c>
      <c r="V24" s="27">
        <f>SUMIF('Data '!AB$42:AF$42,1,'Data '!AB22:AF22)</f>
        <v>3</v>
      </c>
      <c r="W24" s="29">
        <f>SUMIF('Data '!AI$38:BG$38,1,'Data '!AI22:BG22)</f>
        <v>2</v>
      </c>
      <c r="X24" s="29">
        <f>SUMIF('Data '!AI$39:BG$39,1,'Data '!AI22:BG22)</f>
        <v>4.5</v>
      </c>
      <c r="Y24" s="29">
        <f>SUMIF('Data '!AI$40:BG$40,1,'Data '!AI22:BG22)</f>
        <v>5.5</v>
      </c>
      <c r="Z24" s="29">
        <f>SUMIF('Data '!AI$41:BG$41,1,'Data '!AI22:BG22)</f>
        <v>6</v>
      </c>
      <c r="AA24" s="29">
        <f>SUMIF('Data '!AI$42:BG$42,1,'Data '!AI22:BG22)</f>
        <v>7</v>
      </c>
    </row>
    <row r="25" spans="1:27" s="6" customFormat="1" ht="20.25" customHeight="1">
      <c r="A25" s="5">
        <f>A24+1</f>
        <v>17</v>
      </c>
      <c r="B25" s="5"/>
      <c r="C25" s="38">
        <f>SUMIF('Data '!B$38:F$38,1,'Data '!B23:F23)</f>
        <v>12</v>
      </c>
      <c r="D25" s="38">
        <f>SUMIF('Data '!B$39:F$39,1,'Data '!B23:F23)</f>
        <v>0</v>
      </c>
      <c r="E25" s="38">
        <f>SUMIF('Data '!B$40:F$40,1,'Data '!B23:F23)</f>
        <v>2</v>
      </c>
      <c r="F25" s="38">
        <f>SUMIF('Data '!B$41:F$41,1,'Data '!B23:F23)</f>
        <v>7</v>
      </c>
      <c r="G25" s="38">
        <f>SUMIF('Data '!B$42:F$42,1,'Data '!B23:F23)</f>
        <v>0</v>
      </c>
      <c r="H25" s="40">
        <f>SUMIF('Data '!H$38:M$38,1,'Data '!H23:M23)</f>
        <v>5</v>
      </c>
      <c r="I25" s="40">
        <f>SUMIF('Data '!H$39:M$39,1,'Data '!H23:M23)</f>
        <v>8</v>
      </c>
      <c r="J25" s="40">
        <f ca="1">SUMIF('Data '!H$40:M$40,1,'Data '!H23:H23)</f>
        <v>3</v>
      </c>
      <c r="K25" s="40">
        <f>SUMIF('Data '!H$41:M$41,1,'Data '!H23:M23)</f>
        <v>5</v>
      </c>
      <c r="L25" s="40">
        <f>SUMIF('Data '!H$42:M$42,1,'Data '!H23:M23)</f>
        <v>5</v>
      </c>
      <c r="M25" s="35">
        <f>SUMIF('Data '!P$38:Y$38,1,'Data '!P23:Y23)</f>
        <v>1</v>
      </c>
      <c r="N25" s="35">
        <f>SUMIF('Data '!P$39:Y$39,1,'Data '!P23:Y23)</f>
        <v>2</v>
      </c>
      <c r="O25" s="35">
        <f>SUMIF('Data '!P$40:Y$40,1,'Data '!P23:Y23)</f>
        <v>2</v>
      </c>
      <c r="P25" s="35">
        <f>SUMIF('Data '!P$41:Y$41,1,'Data '!P23:Y23)</f>
        <v>3</v>
      </c>
      <c r="Q25" s="35">
        <f>SUMIF('Data '!P$42:Y$42,1,'Data '!P23:Y23)</f>
        <v>2</v>
      </c>
      <c r="R25" s="27">
        <f>SUMIF('Data '!AB$38:AF$38,1,'Data '!AB23:AF23)</f>
        <v>1</v>
      </c>
      <c r="S25" s="27">
        <f>SUMIF('Data '!AB$39:AF$39,1,'Data '!AB23:AF23)</f>
        <v>3</v>
      </c>
      <c r="T25" s="27">
        <f>SUMIF('Data '!AB$40:AF$40,1,'Data '!AB23:AF23)</f>
        <v>4</v>
      </c>
      <c r="U25" s="27">
        <f>SUMIF('Data '!AB$41:AF$41,1,'Data '!AB23:AF23)</f>
        <v>4</v>
      </c>
      <c r="V25" s="27">
        <f>SUMIF('Data '!AB$42:AF$42,1,'Data '!AB23:AF23)</f>
        <v>2</v>
      </c>
      <c r="W25" s="29">
        <f>SUMIF('Data '!AI$38:BG$38,1,'Data '!AI23:BG23)</f>
        <v>5</v>
      </c>
      <c r="X25" s="29">
        <f>SUMIF('Data '!AI$39:BG$39,1,'Data '!AI23:BG23)</f>
        <v>4.5</v>
      </c>
      <c r="Y25" s="29">
        <f>SUMIF('Data '!AI$40:BG$40,1,'Data '!AI23:BG23)</f>
        <v>4</v>
      </c>
      <c r="Z25" s="29">
        <f>SUMIF('Data '!AI$41:BG$41,1,'Data '!AI23:BG23)</f>
        <v>5.5</v>
      </c>
      <c r="AA25" s="29">
        <f>SUMIF('Data '!AI$42:BG$42,1,'Data '!AI23:BG23)</f>
        <v>8</v>
      </c>
    </row>
    <row r="26" spans="1:27" s="6" customFormat="1" ht="20.25" customHeight="1">
      <c r="A26" s="5">
        <f t="shared" si="2"/>
        <v>18</v>
      </c>
      <c r="B26" s="5"/>
      <c r="C26" s="38">
        <f>SUMIF('Data '!B$38:F$38,1,'Data '!B24:F24)</f>
        <v>10</v>
      </c>
      <c r="D26" s="38">
        <f>SUMIF('Data '!B$39:F$39,1,'Data '!B24:F24)</f>
        <v>0</v>
      </c>
      <c r="E26" s="38">
        <f>SUMIF('Data '!B$40:F$40,1,'Data '!B24:F24)</f>
        <v>4</v>
      </c>
      <c r="F26" s="38">
        <f>SUMIF('Data '!B$41:F$41,1,'Data '!B24:F24)</f>
        <v>9</v>
      </c>
      <c r="G26" s="38">
        <f>SUMIF('Data '!B$42:F$42,1,'Data '!B24:F24)</f>
        <v>0</v>
      </c>
      <c r="H26" s="40">
        <f>SUMIF('Data '!H$38:M$38,1,'Data '!H24:M24)</f>
        <v>4</v>
      </c>
      <c r="I26" s="40">
        <f>SUMIF('Data '!H$39:M$39,1,'Data '!H24:M24)</f>
        <v>10</v>
      </c>
      <c r="J26" s="40">
        <f ca="1">SUMIF('Data '!H$40:M$40,1,'Data '!H24:H24)</f>
        <v>5</v>
      </c>
      <c r="K26" s="40">
        <f>SUMIF('Data '!H$41:M$41,1,'Data '!H24:M24)</f>
        <v>4</v>
      </c>
      <c r="L26" s="40">
        <f>SUMIF('Data '!H$42:M$42,1,'Data '!H24:M24)</f>
        <v>5</v>
      </c>
      <c r="M26" s="35">
        <f>SUMIF('Data '!P$38:Y$38,1,'Data '!P24:Y24)</f>
        <v>2</v>
      </c>
      <c r="N26" s="35">
        <f>SUMIF('Data '!P$39:Y$39,1,'Data '!P24:Y24)</f>
        <v>3</v>
      </c>
      <c r="O26" s="35">
        <f>SUMIF('Data '!P$40:Y$40,1,'Data '!P24:Y24)</f>
        <v>2</v>
      </c>
      <c r="P26" s="35">
        <f>SUMIF('Data '!P$41:Y$41,1,'Data '!P24:Y24)</f>
        <v>4</v>
      </c>
      <c r="Q26" s="35">
        <f>SUMIF('Data '!P$42:Y$42,1,'Data '!P24:Y24)</f>
        <v>3</v>
      </c>
      <c r="R26" s="27">
        <f>SUMIF('Data '!AB$38:AF$38,1,'Data '!AB24:AF24)</f>
        <v>2</v>
      </c>
      <c r="S26" s="27">
        <f>SUMIF('Data '!AB$39:AF$39,1,'Data '!AB24:AF24)</f>
        <v>3</v>
      </c>
      <c r="T26" s="27">
        <f>SUMIF('Data '!AB$40:AF$40,1,'Data '!AB24:AF24)</f>
        <v>2</v>
      </c>
      <c r="U26" s="27">
        <f>SUMIF('Data '!AB$41:AF$41,1,'Data '!AB24:AF24)</f>
        <v>3</v>
      </c>
      <c r="V26" s="27">
        <f>SUMIF('Data '!AB$42:AF$42,1,'Data '!AB24:AF24)</f>
        <v>2</v>
      </c>
      <c r="W26" s="29">
        <f>SUMIF('Data '!AI$38:BG$38,1,'Data '!AI24:BG24)</f>
        <v>4</v>
      </c>
      <c r="X26" s="29">
        <f>SUMIF('Data '!AI$39:BG$39,1,'Data '!AI24:BG24)</f>
        <v>4.5</v>
      </c>
      <c r="Y26" s="29">
        <f>SUMIF('Data '!AI$40:BG$40,1,'Data '!AI24:BG24)</f>
        <v>4.5</v>
      </c>
      <c r="Z26" s="29">
        <f>SUMIF('Data '!AI$41:BG$41,1,'Data '!AI24:BG24)</f>
        <v>7</v>
      </c>
      <c r="AA26" s="29">
        <f>SUMIF('Data '!AI$42:BG$42,1,'Data '!AI24:BG24)</f>
        <v>6</v>
      </c>
    </row>
    <row r="27" spans="1:27" s="6" customFormat="1" ht="20.25" customHeight="1">
      <c r="A27" s="5">
        <f t="shared" si="2"/>
        <v>19</v>
      </c>
      <c r="B27" s="5"/>
      <c r="C27" s="38">
        <f>SUMIF('Data '!B$38:F$38,1,'Data '!B25:F25)</f>
        <v>12</v>
      </c>
      <c r="D27" s="38">
        <f>SUMIF('Data '!B$39:F$39,1,'Data '!B25:F25)</f>
        <v>0</v>
      </c>
      <c r="E27" s="38">
        <f>SUMIF('Data '!B$40:F$40,1,'Data '!B25:F25)</f>
        <v>5</v>
      </c>
      <c r="F27" s="38">
        <f>SUMIF('Data '!B$41:F$41,1,'Data '!B25:F25)</f>
        <v>10</v>
      </c>
      <c r="G27" s="38">
        <f>SUMIF('Data '!B$42:F$42,1,'Data '!B25:F25)</f>
        <v>0</v>
      </c>
      <c r="H27" s="40">
        <f>SUMIF('Data '!H$38:M$38,1,'Data '!H25:M25)</f>
        <v>4</v>
      </c>
      <c r="I27" s="40">
        <f>SUMIF('Data '!H$39:M$39,1,'Data '!H25:M25)</f>
        <v>10</v>
      </c>
      <c r="J27" s="40">
        <f ca="1">SUMIF('Data '!H$40:M$40,1,'Data '!H25:H25)</f>
        <v>5</v>
      </c>
      <c r="K27" s="40">
        <f>SUMIF('Data '!H$41:M$41,1,'Data '!H25:M25)</f>
        <v>4</v>
      </c>
      <c r="L27" s="40">
        <f>SUMIF('Data '!H$42:M$42,1,'Data '!H25:M25)</f>
        <v>5</v>
      </c>
      <c r="M27" s="35">
        <f>SUMIF('Data '!P$38:Y$38,1,'Data '!P25:Y25)</f>
        <v>2</v>
      </c>
      <c r="N27" s="35">
        <f>SUMIF('Data '!P$39:Y$39,1,'Data '!P25:Y25)</f>
        <v>1</v>
      </c>
      <c r="O27" s="35">
        <f>SUMIF('Data '!P$40:Y$40,1,'Data '!P25:Y25)</f>
        <v>1</v>
      </c>
      <c r="P27" s="35">
        <f>SUMIF('Data '!P$41:Y$41,1,'Data '!P25:Y25)</f>
        <v>1</v>
      </c>
      <c r="Q27" s="35">
        <f>SUMIF('Data '!P$42:Y$42,1,'Data '!P25:Y25)</f>
        <v>2</v>
      </c>
      <c r="R27" s="27">
        <f>SUMIF('Data '!AB$38:AF$38,1,'Data '!AB25:AF25)</f>
        <v>1</v>
      </c>
      <c r="S27" s="27">
        <f>SUMIF('Data '!AB$39:AF$39,1,'Data '!AB25:AF25)</f>
        <v>2</v>
      </c>
      <c r="T27" s="27">
        <f>SUMIF('Data '!AB$40:AF$40,1,'Data '!AB25:AF25)</f>
        <v>2</v>
      </c>
      <c r="U27" s="27">
        <f>SUMIF('Data '!AB$41:AF$41,1,'Data '!AB25:AF25)</f>
        <v>3</v>
      </c>
      <c r="V27" s="27">
        <f>SUMIF('Data '!AB$42:AF$42,1,'Data '!AB25:AF25)</f>
        <v>2</v>
      </c>
      <c r="W27" s="29">
        <f>SUMIF('Data '!AI$38:BG$38,1,'Data '!AI25:BG25)</f>
        <v>5.5</v>
      </c>
      <c r="X27" s="29">
        <f>SUMIF('Data '!AI$39:BG$39,1,'Data '!AI25:BG25)</f>
        <v>4</v>
      </c>
      <c r="Y27" s="29">
        <f>SUMIF('Data '!AI$40:BG$40,1,'Data '!AI25:BG25)</f>
        <v>6.5</v>
      </c>
      <c r="Z27" s="29">
        <f>SUMIF('Data '!AI$41:BG$41,1,'Data '!AI25:BG25)</f>
        <v>7</v>
      </c>
      <c r="AA27" s="29">
        <f>SUMIF('Data '!AI$42:BG$42,1,'Data '!AI25:BG25)</f>
        <v>8.5</v>
      </c>
    </row>
    <row r="28" spans="1:27" s="6" customFormat="1" ht="20.25" customHeight="1">
      <c r="A28" s="5">
        <f t="shared" si="2"/>
        <v>20</v>
      </c>
      <c r="B28" s="5"/>
      <c r="C28" s="38">
        <f>SUMIF('Data '!B$38:F$38,1,'Data '!B26:F26)</f>
        <v>12</v>
      </c>
      <c r="D28" s="38">
        <f>SUMIF('Data '!B$39:F$39,1,'Data '!B26:F26)</f>
        <v>0</v>
      </c>
      <c r="E28" s="38">
        <f>SUMIF('Data '!B$40:F$40,1,'Data '!B26:F26)</f>
        <v>3</v>
      </c>
      <c r="F28" s="38">
        <f>SUMIF('Data '!B$41:F$41,1,'Data '!B26:F26)</f>
        <v>8</v>
      </c>
      <c r="G28" s="38">
        <f>SUMIF('Data '!B$42:F$42,1,'Data '!B26:F26)</f>
        <v>0</v>
      </c>
      <c r="H28" s="40">
        <f>SUMIF('Data '!H$38:M$38,1,'Data '!H26:M26)</f>
        <v>5</v>
      </c>
      <c r="I28" s="40">
        <f>SUMIF('Data '!H$39:M$39,1,'Data '!H26:M26)</f>
        <v>9</v>
      </c>
      <c r="J28" s="40">
        <f ca="1">SUMIF('Data '!H$40:M$40,1,'Data '!H26:H26)</f>
        <v>4</v>
      </c>
      <c r="K28" s="40">
        <f>SUMIF('Data '!H$41:M$41,1,'Data '!H26:M26)</f>
        <v>5</v>
      </c>
      <c r="L28" s="40">
        <f>SUMIF('Data '!H$42:M$42,1,'Data '!H26:M26)</f>
        <v>5</v>
      </c>
      <c r="M28" s="35">
        <f>SUMIF('Data '!P$38:Y$38,1,'Data '!P26:Y26)</f>
        <v>3</v>
      </c>
      <c r="N28" s="35">
        <f>SUMIF('Data '!P$39:Y$39,1,'Data '!P26:Y26)</f>
        <v>3</v>
      </c>
      <c r="O28" s="35">
        <f>SUMIF('Data '!P$40:Y$40,1,'Data '!P26:Y26)</f>
        <v>3</v>
      </c>
      <c r="P28" s="35">
        <f>SUMIF('Data '!P$41:Y$41,1,'Data '!P26:Y26)</f>
        <v>5</v>
      </c>
      <c r="Q28" s="35">
        <f>SUMIF('Data '!P$42:Y$42,1,'Data '!P26:Y26)</f>
        <v>3</v>
      </c>
      <c r="R28" s="27">
        <f>SUMIF('Data '!AB$38:AF$38,1,'Data '!AB26:AF26)</f>
        <v>1</v>
      </c>
      <c r="S28" s="27">
        <f>SUMIF('Data '!AB$39:AF$39,1,'Data '!AB26:AF26)</f>
        <v>2</v>
      </c>
      <c r="T28" s="27">
        <f>SUMIF('Data '!AB$40:AF$40,1,'Data '!AB26:AF26)</f>
        <v>2</v>
      </c>
      <c r="U28" s="27">
        <f>SUMIF('Data '!AB$41:AF$41,1,'Data '!AB26:AF26)</f>
        <v>3</v>
      </c>
      <c r="V28" s="27">
        <f>SUMIF('Data '!AB$42:AF$42,1,'Data '!AB26:AF26)</f>
        <v>2</v>
      </c>
      <c r="W28" s="29">
        <f>SUMIF('Data '!AI$38:BG$38,1,'Data '!AI26:BG26)</f>
        <v>7.5</v>
      </c>
      <c r="X28" s="29">
        <f>SUMIF('Data '!AI$39:BG$39,1,'Data '!AI26:BG26)</f>
        <v>5.5</v>
      </c>
      <c r="Y28" s="29">
        <f>SUMIF('Data '!AI$40:BG$40,1,'Data '!AI26:BG26)</f>
        <v>7.5</v>
      </c>
      <c r="Z28" s="29">
        <f>SUMIF('Data '!AI$41:BG$41,1,'Data '!AI26:BG26)</f>
        <v>8.5</v>
      </c>
      <c r="AA28" s="29">
        <f>SUMIF('Data '!AI$42:BG$42,1,'Data '!AI26:BG26)</f>
        <v>8.5</v>
      </c>
    </row>
    <row r="29" spans="1:27" s="6" customFormat="1" ht="20.25" customHeight="1">
      <c r="A29" s="5">
        <f t="shared" si="2"/>
        <v>21</v>
      </c>
      <c r="B29" s="5"/>
      <c r="C29" s="38">
        <f>SUMIF('Data '!B$38:F$38,1,'Data '!B27:F27)</f>
        <v>12</v>
      </c>
      <c r="D29" s="38">
        <f>SUMIF('Data '!B$39:F$39,1,'Data '!B27:F27)</f>
        <v>0</v>
      </c>
      <c r="E29" s="38">
        <f>SUMIF('Data '!B$40:F$40,1,'Data '!B27:F27)</f>
        <v>1</v>
      </c>
      <c r="F29" s="38">
        <f>SUMIF('Data '!B$41:F$41,1,'Data '!B27:F27)</f>
        <v>6</v>
      </c>
      <c r="G29" s="38">
        <f>SUMIF('Data '!B$42:F$42,1,'Data '!B27:F27)</f>
        <v>0</v>
      </c>
      <c r="H29" s="40">
        <f>SUMIF('Data '!H$38:M$38,1,'Data '!H27:M27)</f>
        <v>5</v>
      </c>
      <c r="I29" s="40">
        <f>SUMIF('Data '!H$39:M$39,1,'Data '!H27:M27)</f>
        <v>9</v>
      </c>
      <c r="J29" s="40">
        <f ca="1">SUMIF('Data '!H$40:M$40,1,'Data '!H27:H27)</f>
        <v>4</v>
      </c>
      <c r="K29" s="40">
        <f>SUMIF('Data '!H$41:M$41,1,'Data '!H27:M27)</f>
        <v>5</v>
      </c>
      <c r="L29" s="40">
        <f>SUMIF('Data '!H$42:M$42,1,'Data '!H27:M27)</f>
        <v>4</v>
      </c>
      <c r="M29" s="35">
        <f>SUMIF('Data '!P$38:Y$38,1,'Data '!P27:Y27)</f>
        <v>3</v>
      </c>
      <c r="N29" s="35">
        <f>SUMIF('Data '!P$39:Y$39,1,'Data '!P27:Y27)</f>
        <v>3</v>
      </c>
      <c r="O29" s="35">
        <f>SUMIF('Data '!P$40:Y$40,1,'Data '!P27:Y27)</f>
        <v>2</v>
      </c>
      <c r="P29" s="35">
        <f>SUMIF('Data '!P$41:Y$41,1,'Data '!P27:Y27)</f>
        <v>4</v>
      </c>
      <c r="Q29" s="35">
        <f>SUMIF('Data '!P$42:Y$42,1,'Data '!P27:Y27)</f>
        <v>3</v>
      </c>
      <c r="R29" s="27">
        <f>SUMIF('Data '!AB$38:AF$38,1,'Data '!AB27:AF27)</f>
        <v>2</v>
      </c>
      <c r="S29" s="27">
        <f>SUMIF('Data '!AB$39:AF$39,1,'Data '!AB27:AF27)</f>
        <v>4</v>
      </c>
      <c r="T29" s="27">
        <f>SUMIF('Data '!AB$40:AF$40,1,'Data '!AB27:AF27)</f>
        <v>4</v>
      </c>
      <c r="U29" s="27">
        <f>SUMIF('Data '!AB$41:AF$41,1,'Data '!AB27:AF27)</f>
        <v>6</v>
      </c>
      <c r="V29" s="27">
        <f>SUMIF('Data '!AB$42:AF$42,1,'Data '!AB27:AF27)</f>
        <v>4</v>
      </c>
      <c r="W29" s="29">
        <f>SUMIF('Data '!AI$38:BG$38,1,'Data '!AI27:BG27)</f>
        <v>5</v>
      </c>
      <c r="X29" s="29">
        <f>SUMIF('Data '!AI$39:BG$39,1,'Data '!AI27:BG27)</f>
        <v>3</v>
      </c>
      <c r="Y29" s="29">
        <f>SUMIF('Data '!AI$40:BG$40,1,'Data '!AI27:BG27)</f>
        <v>5.5</v>
      </c>
      <c r="Z29" s="29">
        <f>SUMIF('Data '!AI$41:BG$41,1,'Data '!AI27:BG27)</f>
        <v>5.5</v>
      </c>
      <c r="AA29" s="29">
        <f>SUMIF('Data '!AI$42:BG$42,1,'Data '!AI27:BG27)</f>
        <v>8</v>
      </c>
    </row>
    <row r="30" spans="1:27" s="6" customFormat="1" ht="20.25" customHeight="1">
      <c r="A30" s="5">
        <f t="shared" si="2"/>
        <v>22</v>
      </c>
      <c r="B30" s="5"/>
      <c r="C30" s="38">
        <f>SUMIF('Data '!B$38:F$38,1,'Data '!B28:F28)</f>
        <v>14</v>
      </c>
      <c r="D30" s="38">
        <f>SUMIF('Data '!B$39:F$39,1,'Data '!B28:F28)</f>
        <v>0</v>
      </c>
      <c r="E30" s="38">
        <f>SUMIF('Data '!B$40:F$40,1,'Data '!B28:F28)</f>
        <v>4</v>
      </c>
      <c r="F30" s="38">
        <f>SUMIF('Data '!B$41:F$41,1,'Data '!B28:F28)</f>
        <v>9</v>
      </c>
      <c r="G30" s="38">
        <f>SUMIF('Data '!B$42:F$42,1,'Data '!B28:F28)</f>
        <v>0</v>
      </c>
      <c r="H30" s="40">
        <f>SUMIF('Data '!H$38:M$38,1,'Data '!H28:M28)</f>
        <v>3</v>
      </c>
      <c r="I30" s="40">
        <f>SUMIF('Data '!H$39:M$39,1,'Data '!H28:M28)</f>
        <v>9</v>
      </c>
      <c r="J30" s="40">
        <f ca="1">SUMIF('Data '!H$40:M$40,1,'Data '!H28:H28)</f>
        <v>5</v>
      </c>
      <c r="K30" s="40">
        <f>SUMIF('Data '!H$41:M$41,1,'Data '!H28:M28)</f>
        <v>3</v>
      </c>
      <c r="L30" s="40">
        <f>SUMIF('Data '!H$42:M$42,1,'Data '!H28:M28)</f>
        <v>5</v>
      </c>
      <c r="M30" s="35">
        <f>SUMIF('Data '!P$38:Y$38,1,'Data '!P28:Y28)</f>
        <v>1</v>
      </c>
      <c r="N30" s="35">
        <f>SUMIF('Data '!P$39:Y$39,1,'Data '!P28:Y28)</f>
        <v>3</v>
      </c>
      <c r="O30" s="35">
        <f>SUMIF('Data '!P$40:Y$40,1,'Data '!P28:Y28)</f>
        <v>3</v>
      </c>
      <c r="P30" s="35">
        <f>SUMIF('Data '!P$41:Y$41,1,'Data '!P28:Y28)</f>
        <v>4</v>
      </c>
      <c r="Q30" s="35">
        <f>SUMIF('Data '!P$42:Y$42,1,'Data '!P28:Y28)</f>
        <v>3</v>
      </c>
      <c r="R30" s="27">
        <f>SUMIF('Data '!AB$38:AF$38,1,'Data '!AB28:AF28)</f>
        <v>2</v>
      </c>
      <c r="S30" s="27">
        <f>SUMIF('Data '!AB$39:AF$39,1,'Data '!AB28:AF28)</f>
        <v>4</v>
      </c>
      <c r="T30" s="27">
        <f>SUMIF('Data '!AB$40:AF$40,1,'Data '!AB28:AF28)</f>
        <v>4</v>
      </c>
      <c r="U30" s="27">
        <f>SUMIF('Data '!AB$41:AF$41,1,'Data '!AB28:AF28)</f>
        <v>6</v>
      </c>
      <c r="V30" s="27">
        <f>SUMIF('Data '!AB$42:AF$42,1,'Data '!AB28:AF28)</f>
        <v>4</v>
      </c>
      <c r="W30" s="29">
        <f>SUMIF('Data '!AI$38:BG$38,1,'Data '!AI28:BG28)</f>
        <v>5.5</v>
      </c>
      <c r="X30" s="29">
        <f>SUMIF('Data '!AI$39:BG$39,1,'Data '!AI28:BG28)</f>
        <v>3.5</v>
      </c>
      <c r="Y30" s="29">
        <f>SUMIF('Data '!AI$40:BG$40,1,'Data '!AI28:BG28)</f>
        <v>3.5</v>
      </c>
      <c r="Z30" s="29">
        <f>SUMIF('Data '!AI$41:BG$41,1,'Data '!AI28:BG28)</f>
        <v>7.5</v>
      </c>
      <c r="AA30" s="29">
        <f>SUMIF('Data '!AI$42:BG$42,1,'Data '!AI28:BG28)</f>
        <v>6.5</v>
      </c>
    </row>
    <row r="31" spans="1:27" s="6" customFormat="1" ht="20.25" customHeight="1">
      <c r="A31" s="5">
        <f t="shared" si="2"/>
        <v>23</v>
      </c>
      <c r="B31" s="5"/>
      <c r="C31" s="38">
        <f>SUMIF('Data '!B$38:F$38,1,'Data '!B29:F29)</f>
        <v>8</v>
      </c>
      <c r="D31" s="38">
        <f>SUMIF('Data '!B$39:F$39,1,'Data '!B29:F29)</f>
        <v>0</v>
      </c>
      <c r="E31" s="38">
        <f>SUMIF('Data '!B$40:F$40,1,'Data '!B29:F29)</f>
        <v>3</v>
      </c>
      <c r="F31" s="38">
        <f>SUMIF('Data '!B$41:F$41,1,'Data '!B29:F29)</f>
        <v>6</v>
      </c>
      <c r="G31" s="38">
        <f>SUMIF('Data '!B$42:F$42,1,'Data '!B29:F29)</f>
        <v>0</v>
      </c>
      <c r="H31" s="40">
        <f>SUMIF('Data '!H$38:M$38,1,'Data '!H29:M29)</f>
        <v>1</v>
      </c>
      <c r="I31" s="40">
        <f>SUMIF('Data '!H$39:M$39,1,'Data '!H29:M29)</f>
        <v>7</v>
      </c>
      <c r="J31" s="40">
        <f ca="1">SUMIF('Data '!H$40:M$40,1,'Data '!H29:H29)</f>
        <v>3</v>
      </c>
      <c r="K31" s="40">
        <f>SUMIF('Data '!H$41:M$41,1,'Data '!H29:M29)</f>
        <v>1</v>
      </c>
      <c r="L31" s="40">
        <f>SUMIF('Data '!H$42:M$42,1,'Data '!H29:M29)</f>
        <v>4</v>
      </c>
      <c r="M31" s="35">
        <f>SUMIF('Data '!P$38:Y$38,1,'Data '!P29:Y29)</f>
        <v>2</v>
      </c>
      <c r="N31" s="35">
        <f>SUMIF('Data '!P$39:Y$39,1,'Data '!P29:Y29)</f>
        <v>3</v>
      </c>
      <c r="O31" s="35">
        <f>SUMIF('Data '!P$40:Y$40,1,'Data '!P29:Y29)</f>
        <v>3</v>
      </c>
      <c r="P31" s="35">
        <f>SUMIF('Data '!P$41:Y$41,1,'Data '!P29:Y29)</f>
        <v>4</v>
      </c>
      <c r="Q31" s="35">
        <f>SUMIF('Data '!P$42:Y$42,1,'Data '!P29:Y29)</f>
        <v>2</v>
      </c>
      <c r="R31" s="27">
        <f>SUMIF('Data '!AB$38:AF$38,1,'Data '!AB29:AF29)</f>
        <v>2</v>
      </c>
      <c r="S31" s="27">
        <f>SUMIF('Data '!AB$39:AF$39,1,'Data '!AB29:AF29)</f>
        <v>4</v>
      </c>
      <c r="T31" s="27">
        <f>SUMIF('Data '!AB$40:AF$40,1,'Data '!AB29:AF29)</f>
        <v>4</v>
      </c>
      <c r="U31" s="27">
        <f>SUMIF('Data '!AB$41:AF$41,1,'Data '!AB29:AF29)</f>
        <v>6</v>
      </c>
      <c r="V31" s="27">
        <f>SUMIF('Data '!AB$42:AF$42,1,'Data '!AB29:AF29)</f>
        <v>4</v>
      </c>
      <c r="W31" s="29">
        <f>SUMIF('Data '!AI$38:BG$38,1,'Data '!AI29:BG29)</f>
        <v>5.5</v>
      </c>
      <c r="X31" s="29">
        <f>SUMIF('Data '!AI$39:BG$39,1,'Data '!AI29:BG29)</f>
        <v>5.5</v>
      </c>
      <c r="Y31" s="29">
        <f>SUMIF('Data '!AI$40:BG$40,1,'Data '!AI29:BG29)</f>
        <v>4</v>
      </c>
      <c r="Z31" s="29">
        <f>SUMIF('Data '!AI$41:BG$41,1,'Data '!AI29:BG29)</f>
        <v>7</v>
      </c>
      <c r="AA31" s="29">
        <f>SUMIF('Data '!AI$42:BG$42,1,'Data '!AI29:BG29)</f>
        <v>7.5</v>
      </c>
    </row>
    <row r="32" spans="1:27" s="6" customFormat="1" ht="20.25" customHeight="1">
      <c r="A32" s="5">
        <f t="shared" si="2"/>
        <v>24</v>
      </c>
      <c r="B32" s="5"/>
      <c r="C32" s="38">
        <f>SUMIF('Data '!B$38:F$38,1,'Data '!B30:F30)</f>
        <v>10</v>
      </c>
      <c r="D32" s="38">
        <f>SUMIF('Data '!B$39:F$39,1,'Data '!B30:F30)</f>
        <v>0</v>
      </c>
      <c r="E32" s="38">
        <f>SUMIF('Data '!B$40:F$40,1,'Data '!B30:F30)</f>
        <v>1</v>
      </c>
      <c r="F32" s="38">
        <f>SUMIF('Data '!B$41:F$41,1,'Data '!B30:F30)</f>
        <v>6</v>
      </c>
      <c r="G32" s="38">
        <f>SUMIF('Data '!B$42:F$42,1,'Data '!B30:F30)</f>
        <v>0</v>
      </c>
      <c r="H32" s="40">
        <f>SUMIF('Data '!H$38:M$38,1,'Data '!H30:M30)</f>
        <v>4</v>
      </c>
      <c r="I32" s="40">
        <f>SUMIF('Data '!H$39:M$39,1,'Data '!H30:M30)</f>
        <v>9</v>
      </c>
      <c r="J32" s="40">
        <f ca="1">SUMIF('Data '!H$40:M$40,1,'Data '!H30:H30)</f>
        <v>5</v>
      </c>
      <c r="K32" s="40">
        <f>SUMIF('Data '!H$41:M$41,1,'Data '!H30:M30)</f>
        <v>4</v>
      </c>
      <c r="L32" s="40">
        <f>SUMIF('Data '!H$42:M$42,1,'Data '!H30:M30)</f>
        <v>5</v>
      </c>
      <c r="M32" s="35">
        <f>SUMIF('Data '!P$38:Y$38,1,'Data '!P30:Y30)</f>
        <v>2</v>
      </c>
      <c r="N32" s="35">
        <f>SUMIF('Data '!P$39:Y$39,1,'Data '!P30:Y30)</f>
        <v>1</v>
      </c>
      <c r="O32" s="35">
        <f>SUMIF('Data '!P$40:Y$40,1,'Data '!P30:Y30)</f>
        <v>2</v>
      </c>
      <c r="P32" s="35">
        <f>SUMIF('Data '!P$41:Y$41,1,'Data '!P30:Y30)</f>
        <v>4</v>
      </c>
      <c r="Q32" s="35">
        <f>SUMIF('Data '!P$42:Y$42,1,'Data '!P30:Y30)</f>
        <v>3</v>
      </c>
      <c r="R32" s="27">
        <f>SUMIF('Data '!AB$38:AF$38,1,'Data '!AB30:AF30)</f>
        <v>2</v>
      </c>
      <c r="S32" s="27">
        <f>SUMIF('Data '!AB$39:AF$39,1,'Data '!AB30:AF30)</f>
        <v>3</v>
      </c>
      <c r="T32" s="27">
        <f>SUMIF('Data '!AB$40:AF$40,1,'Data '!AB30:AF30)</f>
        <v>3</v>
      </c>
      <c r="U32" s="27">
        <f>SUMIF('Data '!AB$41:AF$41,1,'Data '!AB30:AF30)</f>
        <v>6</v>
      </c>
      <c r="V32" s="27">
        <f>SUMIF('Data '!AB$42:AF$42,1,'Data '!AB30:AF30)</f>
        <v>4</v>
      </c>
      <c r="W32" s="29">
        <f>SUMIF('Data '!AI$38:BG$38,1,'Data '!AI30:BG30)</f>
        <v>5</v>
      </c>
      <c r="X32" s="29">
        <f>SUMIF('Data '!AI$39:BG$39,1,'Data '!AI30:BG30)</f>
        <v>3</v>
      </c>
      <c r="Y32" s="29">
        <f>SUMIF('Data '!AI$40:BG$40,1,'Data '!AI30:BG30)</f>
        <v>4.5</v>
      </c>
      <c r="Z32" s="29">
        <f>SUMIF('Data '!AI$41:BG$41,1,'Data '!AI30:BG30)</f>
        <v>5.5</v>
      </c>
      <c r="AA32" s="29">
        <f>SUMIF('Data '!AI$42:BG$42,1,'Data '!AI30:BG30)</f>
        <v>7</v>
      </c>
    </row>
    <row r="33" spans="1:27" s="6" customFormat="1" ht="20.25" customHeight="1">
      <c r="A33" s="5">
        <f t="shared" si="2"/>
        <v>25</v>
      </c>
      <c r="B33" s="5"/>
      <c r="C33" s="38">
        <f>SUMIF('Data '!B$38:F$38,1,'Data '!B31:F31)</f>
        <v>12</v>
      </c>
      <c r="D33" s="38">
        <f>SUMIF('Data '!B$39:F$39,1,'Data '!B31:F31)</f>
        <v>0</v>
      </c>
      <c r="E33" s="38">
        <f>SUMIF('Data '!B$40:F$40,1,'Data '!B31:F31)</f>
        <v>3</v>
      </c>
      <c r="F33" s="38">
        <f>SUMIF('Data '!B$41:F$41,1,'Data '!B31:F31)</f>
        <v>8</v>
      </c>
      <c r="G33" s="38">
        <f>SUMIF('Data '!B$42:F$42,1,'Data '!B31:F31)</f>
        <v>0</v>
      </c>
      <c r="H33" s="40">
        <f>SUMIF('Data '!H$38:M$38,1,'Data '!H31:M31)</f>
        <v>4</v>
      </c>
      <c r="I33" s="40">
        <f>SUMIF('Data '!H$39:M$39,1,'Data '!H31:M31)</f>
        <v>9</v>
      </c>
      <c r="J33" s="40">
        <f ca="1">SUMIF('Data '!H$40:M$40,1,'Data '!H31:H31)</f>
        <v>4</v>
      </c>
      <c r="K33" s="40">
        <f>SUMIF('Data '!H$41:M$41,1,'Data '!H31:M31)</f>
        <v>4</v>
      </c>
      <c r="L33" s="40">
        <f>SUMIF('Data '!H$42:M$42,1,'Data '!H31:M31)</f>
        <v>5</v>
      </c>
      <c r="M33" s="35">
        <f>SUMIF('Data '!P$38:Y$38,1,'Data '!P31:Y31)</f>
        <v>2</v>
      </c>
      <c r="N33" s="35">
        <f>SUMIF('Data '!P$39:Y$39,1,'Data '!P31:Y31)</f>
        <v>2</v>
      </c>
      <c r="O33" s="35">
        <f>SUMIF('Data '!P$40:Y$40,1,'Data '!P31:Y31)</f>
        <v>3</v>
      </c>
      <c r="P33" s="35">
        <f>SUMIF('Data '!P$41:Y$41,1,'Data '!P31:Y31)</f>
        <v>4</v>
      </c>
      <c r="Q33" s="35">
        <f>SUMIF('Data '!P$42:Y$42,1,'Data '!P31:Y31)</f>
        <v>3</v>
      </c>
      <c r="R33" s="27">
        <f>SUMIF('Data '!AB$38:AF$38,1,'Data '!AB31:AF31)</f>
        <v>2</v>
      </c>
      <c r="S33" s="27">
        <f>SUMIF('Data '!AB$39:AF$39,1,'Data '!AB31:AF31)</f>
        <v>4</v>
      </c>
      <c r="T33" s="27">
        <f>SUMIF('Data '!AB$40:AF$40,1,'Data '!AB31:AF31)</f>
        <v>4</v>
      </c>
      <c r="U33" s="27">
        <f>SUMIF('Data '!AB$41:AF$41,1,'Data '!AB31:AF31)</f>
        <v>5</v>
      </c>
      <c r="V33" s="27">
        <f>SUMIF('Data '!AB$42:AF$42,1,'Data '!AB31:AF31)</f>
        <v>3</v>
      </c>
      <c r="W33" s="29">
        <f>SUMIF('Data '!AI$38:BG$38,1,'Data '!AI31:BG31)</f>
        <v>3.5</v>
      </c>
      <c r="X33" s="29">
        <f>SUMIF('Data '!AI$39:BG$39,1,'Data '!AI31:BG31)</f>
        <v>3.5</v>
      </c>
      <c r="Y33" s="29">
        <f>SUMIF('Data '!AI$40:BG$40,1,'Data '!AI31:BG31)</f>
        <v>5.5</v>
      </c>
      <c r="Z33" s="29">
        <f>SUMIF('Data '!AI$41:BG$41,1,'Data '!AI31:BG31)</f>
        <v>7.5</v>
      </c>
      <c r="AA33" s="29">
        <f>SUMIF('Data '!AI$42:BG$42,1,'Data '!AI31:BG31)</f>
        <v>6.5</v>
      </c>
    </row>
    <row r="34" spans="1:27" s="6" customFormat="1" ht="33.75" customHeight="1">
      <c r="A34" s="220" t="s">
        <v>35</v>
      </c>
      <c r="B34" s="221"/>
      <c r="C34" s="29">
        <f>IF(C7=0,0,COUNTIFS(C9:C33,"&gt;="&amp;C8))</f>
        <v>24</v>
      </c>
      <c r="D34" s="29">
        <f t="shared" ref="D34:V34" si="3">IF(D7=0,0,COUNTIFS(D9:D33,"&gt;="&amp;D8))</f>
        <v>0</v>
      </c>
      <c r="E34" s="29">
        <f t="shared" si="3"/>
        <v>0</v>
      </c>
      <c r="F34" s="29">
        <f t="shared" si="3"/>
        <v>22</v>
      </c>
      <c r="G34" s="29">
        <f t="shared" si="3"/>
        <v>0</v>
      </c>
      <c r="H34" s="29">
        <f t="shared" si="3"/>
        <v>21</v>
      </c>
      <c r="I34" s="29">
        <f t="shared" si="3"/>
        <v>23</v>
      </c>
      <c r="J34" s="29">
        <f t="shared" ca="1" si="3"/>
        <v>23</v>
      </c>
      <c r="K34" s="29">
        <f t="shared" si="3"/>
        <v>21</v>
      </c>
      <c r="L34" s="29">
        <f t="shared" si="3"/>
        <v>0</v>
      </c>
      <c r="M34" s="29">
        <f t="shared" si="3"/>
        <v>18</v>
      </c>
      <c r="N34" s="29">
        <f t="shared" si="3"/>
        <v>22</v>
      </c>
      <c r="O34" s="29">
        <f t="shared" si="3"/>
        <v>24</v>
      </c>
      <c r="P34" s="29">
        <f t="shared" si="3"/>
        <v>22</v>
      </c>
      <c r="Q34" s="29">
        <f t="shared" si="3"/>
        <v>24</v>
      </c>
      <c r="R34" s="29">
        <f t="shared" si="3"/>
        <v>14</v>
      </c>
      <c r="S34" s="29">
        <f t="shared" si="3"/>
        <v>19</v>
      </c>
      <c r="T34" s="29">
        <f t="shared" si="3"/>
        <v>16</v>
      </c>
      <c r="U34" s="29">
        <f t="shared" si="3"/>
        <v>20</v>
      </c>
      <c r="V34" s="29">
        <f t="shared" si="3"/>
        <v>19</v>
      </c>
      <c r="W34" s="29">
        <f>IF(W7=0,0,COUNTIFS(W9:W33,"&gt;="&amp;W8))</f>
        <v>19</v>
      </c>
      <c r="X34" s="29">
        <f t="shared" ref="X34:AA34" si="4">IF(X7=0,0,COUNTIFS(X9:X33,"&gt;="&amp;X8))</f>
        <v>21</v>
      </c>
      <c r="Y34" s="29">
        <f t="shared" si="4"/>
        <v>18</v>
      </c>
      <c r="Z34" s="29">
        <f t="shared" si="4"/>
        <v>24</v>
      </c>
      <c r="AA34" s="29">
        <f t="shared" si="4"/>
        <v>24</v>
      </c>
    </row>
    <row r="35" spans="1:27" s="6" customFormat="1" ht="23.25" customHeight="1">
      <c r="A35" s="218" t="s">
        <v>41</v>
      </c>
      <c r="B35" s="219"/>
      <c r="C35" s="38">
        <f t="shared" ref="C35" si="5">C34/$B$5</f>
        <v>0.96</v>
      </c>
      <c r="D35" s="38">
        <f t="shared" ref="D35" si="6">D34/$B$5</f>
        <v>0</v>
      </c>
      <c r="E35" s="38">
        <f t="shared" ref="E35" si="7">E34/$B$5</f>
        <v>0</v>
      </c>
      <c r="F35" s="38">
        <f t="shared" ref="F35" si="8">F34/$B$5</f>
        <v>0.88</v>
      </c>
      <c r="G35" s="38">
        <f t="shared" ref="G35" si="9">G34/$B$5</f>
        <v>0</v>
      </c>
      <c r="H35" s="40">
        <f t="shared" ref="H35" si="10">H34/$B$5</f>
        <v>0.84</v>
      </c>
      <c r="I35" s="40">
        <f t="shared" ref="I35" si="11">I34/$B$5</f>
        <v>0.92</v>
      </c>
      <c r="J35" s="40">
        <f t="shared" ref="J35" ca="1" si="12">J34/$B$5</f>
        <v>0.92</v>
      </c>
      <c r="K35" s="40">
        <f t="shared" ref="K35" si="13">K34/$B$5</f>
        <v>0.84</v>
      </c>
      <c r="L35" s="40">
        <f t="shared" ref="L35" si="14">L34/$B$5</f>
        <v>0</v>
      </c>
      <c r="M35" s="35">
        <f t="shared" ref="M35" si="15">M34/$B$5</f>
        <v>0.72</v>
      </c>
      <c r="N35" s="35">
        <f t="shared" ref="N35" si="16">N34/$B$5</f>
        <v>0.88</v>
      </c>
      <c r="O35" s="35">
        <f t="shared" ref="O35" si="17">O34/$B$5</f>
        <v>0.96</v>
      </c>
      <c r="P35" s="35">
        <f t="shared" ref="P35" si="18">P34/$B$5</f>
        <v>0.88</v>
      </c>
      <c r="Q35" s="35">
        <f t="shared" ref="Q35" si="19">Q34/$B$5</f>
        <v>0.96</v>
      </c>
      <c r="R35" s="27">
        <f t="shared" ref="R35" si="20">R34/$B$5</f>
        <v>0.56000000000000005</v>
      </c>
      <c r="S35" s="27">
        <f t="shared" ref="S35" si="21">S34/$B$5</f>
        <v>0.76</v>
      </c>
      <c r="T35" s="27">
        <f t="shared" ref="T35" si="22">T34/$B$5</f>
        <v>0.64</v>
      </c>
      <c r="U35" s="27">
        <f t="shared" ref="U35" si="23">U34/$B$5</f>
        <v>0.8</v>
      </c>
      <c r="V35" s="27">
        <f t="shared" ref="V35" si="24">V34/$B$5</f>
        <v>0.76</v>
      </c>
      <c r="W35" s="29">
        <f>W34/$B$5</f>
        <v>0.76</v>
      </c>
      <c r="X35" s="29">
        <f t="shared" ref="X35:AA35" si="25">X34/$B$5</f>
        <v>0.84</v>
      </c>
      <c r="Y35" s="29">
        <f t="shared" si="25"/>
        <v>0.72</v>
      </c>
      <c r="Z35" s="29">
        <f t="shared" si="25"/>
        <v>0.96</v>
      </c>
      <c r="AA35" s="29">
        <f t="shared" si="25"/>
        <v>0.96</v>
      </c>
    </row>
    <row r="36" spans="1:27" s="6" customFormat="1" ht="23.25" customHeight="1">
      <c r="A36" s="218" t="s">
        <v>33</v>
      </c>
      <c r="B36" s="219"/>
      <c r="C36" s="39">
        <f t="shared" ref="C36" si="26">C35</f>
        <v>0.96</v>
      </c>
      <c r="D36" s="39">
        <f t="shared" ref="D36" si="27">D35</f>
        <v>0</v>
      </c>
      <c r="E36" s="39">
        <f t="shared" ref="E36" si="28">E35</f>
        <v>0</v>
      </c>
      <c r="F36" s="39">
        <f t="shared" ref="F36" si="29">F35</f>
        <v>0.88</v>
      </c>
      <c r="G36" s="39">
        <f t="shared" ref="G36" si="30">G35</f>
        <v>0</v>
      </c>
      <c r="H36" s="41">
        <f t="shared" ref="H36" si="31">H35</f>
        <v>0.84</v>
      </c>
      <c r="I36" s="41">
        <f t="shared" ref="I36" si="32">I35</f>
        <v>0.92</v>
      </c>
      <c r="J36" s="41">
        <f t="shared" ref="J36" ca="1" si="33">J35</f>
        <v>0.92</v>
      </c>
      <c r="K36" s="41">
        <f t="shared" ref="K36" si="34">K35</f>
        <v>0.84</v>
      </c>
      <c r="L36" s="41">
        <f t="shared" ref="L36" si="35">L35</f>
        <v>0</v>
      </c>
      <c r="M36" s="36">
        <f t="shared" ref="M36" si="36">M35</f>
        <v>0.72</v>
      </c>
      <c r="N36" s="36">
        <f t="shared" ref="N36" si="37">N35</f>
        <v>0.88</v>
      </c>
      <c r="O36" s="36">
        <f t="shared" ref="O36" si="38">O35</f>
        <v>0.96</v>
      </c>
      <c r="P36" s="36">
        <f t="shared" ref="P36" si="39">P35</f>
        <v>0.88</v>
      </c>
      <c r="Q36" s="36">
        <f t="shared" ref="Q36" si="40">Q35</f>
        <v>0.96</v>
      </c>
      <c r="R36" s="42">
        <f t="shared" ref="R36" si="41">R35</f>
        <v>0.56000000000000005</v>
      </c>
      <c r="S36" s="42">
        <f t="shared" ref="S36" si="42">S35</f>
        <v>0.76</v>
      </c>
      <c r="T36" s="42">
        <f t="shared" ref="T36" si="43">T35</f>
        <v>0.64</v>
      </c>
      <c r="U36" s="42">
        <f t="shared" ref="U36" si="44">U35</f>
        <v>0.8</v>
      </c>
      <c r="V36" s="42">
        <f t="shared" ref="V36" si="45">V35</f>
        <v>0.76</v>
      </c>
      <c r="W36" s="37">
        <f>W35</f>
        <v>0.76</v>
      </c>
      <c r="X36" s="37">
        <f t="shared" ref="X36:AA36" si="46">X35</f>
        <v>0.84</v>
      </c>
      <c r="Y36" s="37">
        <f t="shared" si="46"/>
        <v>0.72</v>
      </c>
      <c r="Z36" s="37">
        <f t="shared" si="46"/>
        <v>0.96</v>
      </c>
      <c r="AA36" s="37">
        <f t="shared" si="46"/>
        <v>0.96</v>
      </c>
    </row>
    <row r="37" spans="1:27" s="6" customFormat="1" ht="23.25" customHeight="1">
      <c r="A37" s="218" t="s">
        <v>34</v>
      </c>
      <c r="B37" s="219"/>
      <c r="C37" s="38">
        <f t="shared" ref="C37:V37" si="47">IF(C35&gt;=0.7,3,IF(C35&gt;=0.6,2,IF(C35&gt;=0.4,1,0)))</f>
        <v>3</v>
      </c>
      <c r="D37" s="38">
        <f t="shared" si="47"/>
        <v>0</v>
      </c>
      <c r="E37" s="38">
        <f t="shared" si="47"/>
        <v>0</v>
      </c>
      <c r="F37" s="38">
        <f t="shared" si="47"/>
        <v>3</v>
      </c>
      <c r="G37" s="38">
        <f t="shared" si="47"/>
        <v>0</v>
      </c>
      <c r="H37" s="40">
        <f t="shared" si="47"/>
        <v>3</v>
      </c>
      <c r="I37" s="40">
        <f t="shared" si="47"/>
        <v>3</v>
      </c>
      <c r="J37" s="40">
        <f t="shared" ca="1" si="47"/>
        <v>3</v>
      </c>
      <c r="K37" s="40">
        <f t="shared" si="47"/>
        <v>3</v>
      </c>
      <c r="L37" s="40">
        <f t="shared" si="47"/>
        <v>0</v>
      </c>
      <c r="M37" s="35">
        <f t="shared" si="47"/>
        <v>3</v>
      </c>
      <c r="N37" s="35">
        <f t="shared" si="47"/>
        <v>3</v>
      </c>
      <c r="O37" s="35">
        <f t="shared" si="47"/>
        <v>3</v>
      </c>
      <c r="P37" s="35">
        <f t="shared" si="47"/>
        <v>3</v>
      </c>
      <c r="Q37" s="35">
        <f t="shared" si="47"/>
        <v>3</v>
      </c>
      <c r="R37" s="27">
        <f t="shared" si="47"/>
        <v>1</v>
      </c>
      <c r="S37" s="27">
        <f t="shared" si="47"/>
        <v>3</v>
      </c>
      <c r="T37" s="27">
        <f t="shared" si="47"/>
        <v>2</v>
      </c>
      <c r="U37" s="27">
        <f t="shared" si="47"/>
        <v>3</v>
      </c>
      <c r="V37" s="27">
        <f t="shared" si="47"/>
        <v>3</v>
      </c>
      <c r="W37" s="29">
        <f>IF(W35&gt;=0.7,3,IF(W35&gt;=0.6,2,IF(W35&gt;=0.4,1,0)))</f>
        <v>3</v>
      </c>
      <c r="X37" s="29">
        <f t="shared" ref="X37:AA37" si="48">IF(X35&gt;=0.7,3,IF(X35&gt;=0.6,2,IF(X35&gt;=0.4,1,0)))</f>
        <v>3</v>
      </c>
      <c r="Y37" s="29">
        <f t="shared" si="48"/>
        <v>3</v>
      </c>
      <c r="Z37" s="29">
        <f t="shared" si="48"/>
        <v>3</v>
      </c>
      <c r="AA37" s="29">
        <f t="shared" si="48"/>
        <v>3</v>
      </c>
    </row>
    <row r="38" spans="1:27" s="48" customFormat="1" ht="41.25" customHeight="1">
      <c r="A38" s="220" t="s">
        <v>31</v>
      </c>
      <c r="B38" s="221"/>
      <c r="C38" s="44" t="str">
        <f t="shared" ref="C38:V38" si="49">IF(C36&gt;=0.7,"Exce.",IF(C36&gt;=0.6,"V. Good",IF(C36&gt;=0.4,"Good","Poor")))</f>
        <v>Exce.</v>
      </c>
      <c r="D38" s="44" t="str">
        <f t="shared" si="49"/>
        <v>Poor</v>
      </c>
      <c r="E38" s="44" t="str">
        <f t="shared" si="49"/>
        <v>Poor</v>
      </c>
      <c r="F38" s="44" t="str">
        <f t="shared" si="49"/>
        <v>Exce.</v>
      </c>
      <c r="G38" s="44" t="str">
        <f t="shared" si="49"/>
        <v>Poor</v>
      </c>
      <c r="H38" s="45" t="str">
        <f t="shared" si="49"/>
        <v>Exce.</v>
      </c>
      <c r="I38" s="45" t="str">
        <f t="shared" si="49"/>
        <v>Exce.</v>
      </c>
      <c r="J38" s="45" t="str">
        <f t="shared" ca="1" si="49"/>
        <v>Exce.</v>
      </c>
      <c r="K38" s="45" t="str">
        <f t="shared" si="49"/>
        <v>Exce.</v>
      </c>
      <c r="L38" s="45" t="str">
        <f t="shared" si="49"/>
        <v>Poor</v>
      </c>
      <c r="M38" s="46" t="str">
        <f t="shared" si="49"/>
        <v>Exce.</v>
      </c>
      <c r="N38" s="46" t="str">
        <f t="shared" si="49"/>
        <v>Exce.</v>
      </c>
      <c r="O38" s="46" t="str">
        <f t="shared" si="49"/>
        <v>Exce.</v>
      </c>
      <c r="P38" s="46" t="str">
        <f t="shared" si="49"/>
        <v>Exce.</v>
      </c>
      <c r="Q38" s="46" t="str">
        <f t="shared" si="49"/>
        <v>Exce.</v>
      </c>
      <c r="R38" s="47" t="str">
        <f t="shared" si="49"/>
        <v>Good</v>
      </c>
      <c r="S38" s="47" t="str">
        <f t="shared" si="49"/>
        <v>Exce.</v>
      </c>
      <c r="T38" s="47" t="str">
        <f t="shared" si="49"/>
        <v>V. Good</v>
      </c>
      <c r="U38" s="47" t="str">
        <f t="shared" si="49"/>
        <v>Exce.</v>
      </c>
      <c r="V38" s="47" t="str">
        <f t="shared" si="49"/>
        <v>Exce.</v>
      </c>
      <c r="W38" s="43" t="str">
        <f>IF(W36&gt;=0.7,"Exce.",IF(W36&gt;=0.6,"V. Good",IF(W36&gt;=0.4,"Good","Poor")))</f>
        <v>Exce.</v>
      </c>
      <c r="X38" s="43" t="str">
        <f t="shared" ref="X38:AA38" si="50">IF(X36&gt;=0.7,"Exce.",IF(X36&gt;=0.6,"V. Good",IF(X36&gt;=0.4,"Good","Poor")))</f>
        <v>Exce.</v>
      </c>
      <c r="Y38" s="43" t="str">
        <f t="shared" si="50"/>
        <v>Exce.</v>
      </c>
      <c r="Z38" s="43" t="str">
        <f t="shared" si="50"/>
        <v>Exce.</v>
      </c>
      <c r="AA38" s="43" t="str">
        <f t="shared" si="50"/>
        <v>Exce.</v>
      </c>
    </row>
    <row r="41" spans="1:27" ht="27.75" customHeight="1">
      <c r="A41" s="231" t="str">
        <f>'Data '!$AH$1</f>
        <v>Madhav Institute of Technology &amp; Science , Gwalior-5</v>
      </c>
      <c r="B41" s="231"/>
      <c r="C41" s="231"/>
      <c r="D41" s="231"/>
      <c r="E41" s="231"/>
      <c r="F41" s="101"/>
      <c r="G41" s="150" t="s">
        <v>59</v>
      </c>
      <c r="H41" s="150"/>
      <c r="I41" s="161" t="s">
        <v>60</v>
      </c>
      <c r="J41" s="151"/>
      <c r="K41" s="151"/>
      <c r="L41" s="151"/>
      <c r="M41" s="151"/>
      <c r="N41" s="151"/>
      <c r="O41" s="145"/>
      <c r="P41" s="152" t="s">
        <v>53</v>
      </c>
      <c r="Q41" s="152"/>
      <c r="R41" s="151" t="s">
        <v>61</v>
      </c>
      <c r="S41" s="151"/>
      <c r="T41" s="151"/>
      <c r="U41" s="151"/>
      <c r="V41" s="151"/>
      <c r="W41" s="151"/>
      <c r="X41" s="151"/>
      <c r="Y41" s="151"/>
      <c r="Z41" s="145" t="s">
        <v>55</v>
      </c>
      <c r="AA41" s="145"/>
    </row>
    <row r="42" spans="1:27" ht="34.5" customHeight="1">
      <c r="A42" s="232"/>
      <c r="B42" s="232"/>
      <c r="C42" s="232"/>
      <c r="D42" s="232"/>
      <c r="E42" s="232"/>
      <c r="F42" s="102"/>
      <c r="G42" s="146" t="s">
        <v>52</v>
      </c>
      <c r="H42" s="146"/>
      <c r="I42" s="162" t="s">
        <v>65</v>
      </c>
      <c r="J42" s="147"/>
      <c r="K42" s="147"/>
      <c r="L42" s="147"/>
      <c r="M42" s="147"/>
      <c r="N42" s="147"/>
      <c r="O42" s="149"/>
      <c r="P42" s="148" t="s">
        <v>51</v>
      </c>
      <c r="Q42" s="148"/>
      <c r="R42" s="147">
        <v>3000002</v>
      </c>
      <c r="S42" s="147"/>
      <c r="T42" s="147"/>
      <c r="U42" s="147"/>
      <c r="V42" s="147"/>
      <c r="W42" s="147"/>
      <c r="X42" s="147"/>
      <c r="Y42" s="147"/>
      <c r="Z42" s="164" t="s">
        <v>64</v>
      </c>
      <c r="AA42" s="149"/>
    </row>
    <row r="46" spans="1:27" ht="36.75" customHeight="1">
      <c r="C46" s="230" t="s">
        <v>30</v>
      </c>
      <c r="D46" s="230"/>
      <c r="E46" s="230"/>
      <c r="F46" s="230"/>
      <c r="G46" s="230"/>
      <c r="H46" s="230"/>
      <c r="I46" s="230"/>
      <c r="J46" s="230"/>
      <c r="K46" s="230"/>
      <c r="L46" s="71"/>
      <c r="M46" s="71"/>
    </row>
    <row r="47" spans="1:27" ht="36.75" customHeight="1">
      <c r="A47" s="71"/>
      <c r="B47" s="72"/>
      <c r="C47" s="212" t="s">
        <v>25</v>
      </c>
      <c r="D47" s="212"/>
      <c r="E47" s="212" t="s">
        <v>26</v>
      </c>
      <c r="F47" s="212"/>
      <c r="G47" s="165" t="s">
        <v>27</v>
      </c>
      <c r="H47" s="212" t="s">
        <v>28</v>
      </c>
      <c r="I47" s="212"/>
      <c r="J47" s="212" t="s">
        <v>29</v>
      </c>
      <c r="K47" s="212"/>
      <c r="L47" s="71"/>
      <c r="M47" s="71"/>
    </row>
    <row r="48" spans="1:27" ht="36.75" customHeight="1">
      <c r="A48" s="214"/>
      <c r="B48" s="215"/>
      <c r="C48" s="212">
        <f>(0.7*W35+0.1*C35+0.1*H35+0.05*M35+0.05*R35)</f>
        <v>0.77599999999999991</v>
      </c>
      <c r="D48" s="212"/>
      <c r="E48" s="212">
        <f>(0.7*X35+0.1*D35+0.1*I35+0.05*N35+0.05*S35)</f>
        <v>0.76200000000000001</v>
      </c>
      <c r="F48" s="212"/>
      <c r="G48" s="165">
        <f ca="1">(0.7*Y35+0.1*E35+0.1*J35+0.05*O35+0.05*T35)</f>
        <v>0.67600000000000005</v>
      </c>
      <c r="H48" s="212">
        <f>(0.7*Z35+0.1*F35+0.1*K35+0.05*P35+0.05*U35)</f>
        <v>0.92799999999999994</v>
      </c>
      <c r="I48" s="212"/>
      <c r="J48" s="212">
        <f>(0.7*AA35+0.1*G35+0.1*L35+0.05*Q35+0.05*V35)</f>
        <v>0.75800000000000001</v>
      </c>
      <c r="K48" s="212"/>
      <c r="L48" s="71"/>
      <c r="M48" s="71"/>
    </row>
    <row r="49" spans="1:13" ht="36.75" customHeight="1">
      <c r="A49" s="214"/>
      <c r="B49" s="215"/>
      <c r="C49" s="213">
        <f>C48</f>
        <v>0.77599999999999991</v>
      </c>
      <c r="D49" s="213"/>
      <c r="E49" s="213">
        <f t="shared" ref="E49" si="51">E48</f>
        <v>0.76200000000000001</v>
      </c>
      <c r="F49" s="213"/>
      <c r="G49" s="166">
        <f ca="1">G48</f>
        <v>0.67600000000000005</v>
      </c>
      <c r="H49" s="213">
        <f>H48</f>
        <v>0.92799999999999994</v>
      </c>
      <c r="I49" s="213"/>
      <c r="J49" s="213">
        <f>J48</f>
        <v>0.75800000000000001</v>
      </c>
      <c r="K49" s="213"/>
      <c r="L49" s="71"/>
      <c r="M49" s="71"/>
    </row>
    <row r="50" spans="1:13" ht="36.75" customHeight="1">
      <c r="A50" s="214"/>
      <c r="B50" s="215"/>
      <c r="C50" s="212">
        <f>IF(C48&gt;=0.7,3,IF(C48&gt;=0.6,2,IF(C48&gt;=0.4,1,0)))</f>
        <v>3</v>
      </c>
      <c r="D50" s="212"/>
      <c r="E50" s="212">
        <f t="shared" ref="E50" si="52">IF(E48&gt;=0.7,3,IF(E48&gt;=0.6,2,IF(E48&gt;=0.4,1,0)))</f>
        <v>3</v>
      </c>
      <c r="F50" s="212"/>
      <c r="G50" s="165">
        <f ca="1">IF(G48&gt;=0.7,3,IF(G48&gt;=0.6,2,IF(G48&gt;=0.4,1,0)))</f>
        <v>2</v>
      </c>
      <c r="H50" s="212">
        <f>IF(H48&gt;=0.7,3,IF(H48&gt;=0.6,2,IF(H48&gt;=0.4,1,0)))</f>
        <v>3</v>
      </c>
      <c r="I50" s="212"/>
      <c r="J50" s="212">
        <f>IF(J48&gt;=0.7,3,IF(J48&gt;=0.6,2,IF(J48&gt;=0.4,1,0)))</f>
        <v>3</v>
      </c>
      <c r="K50" s="212"/>
      <c r="L50" s="71"/>
      <c r="M50" s="71"/>
    </row>
    <row r="51" spans="1:13" ht="36.75" customHeight="1">
      <c r="A51" s="216" t="s">
        <v>31</v>
      </c>
      <c r="B51" s="217"/>
      <c r="C51" s="211" t="str">
        <f>IF(C49&gt;=0.7,"Exce.",IF(C49&gt;=0.6,"V. Good",IF(C49&gt;=0.4,"Good","Poor")))</f>
        <v>Exce.</v>
      </c>
      <c r="D51" s="211"/>
      <c r="E51" s="211" t="str">
        <f t="shared" ref="E51" si="53">IF(E49&gt;=0.7,"Exce.",IF(E49&gt;=0.6,"V. Good",IF(E49&gt;=0.4,"Good","Poor")))</f>
        <v>Exce.</v>
      </c>
      <c r="F51" s="211"/>
      <c r="G51" s="167" t="str">
        <f ca="1">IF(G49&gt;=0.7,"Exce.",IF(G49&gt;=0.6,"V. Good",IF(G49&gt;=0.4,"Good","Poor")))</f>
        <v>V. Good</v>
      </c>
      <c r="H51" s="211" t="str">
        <f>IF(H49&gt;=0.7,"Exce.",IF(H49&gt;=0.6,"V. Good",IF(H49&gt;=0.4,"Good","Poor")))</f>
        <v>Exce.</v>
      </c>
      <c r="I51" s="211"/>
      <c r="J51" s="211" t="str">
        <f>IF(J49&gt;=0.7,"Exce.",IF(J49&gt;=0.6,"V. Good",IF(J49&gt;=0.4,"Good","Poor")))</f>
        <v>Exce.</v>
      </c>
      <c r="K51" s="211"/>
      <c r="L51" s="71"/>
      <c r="M51" s="71"/>
    </row>
    <row r="83" ht="49.5" customHeight="1"/>
    <row r="84" ht="23.25" customHeight="1"/>
    <row r="85" ht="23.25" customHeight="1"/>
  </sheetData>
  <mergeCells count="48">
    <mergeCell ref="A3:AA3"/>
    <mergeCell ref="G1:H1"/>
    <mergeCell ref="G2:H2"/>
    <mergeCell ref="P1:Q1"/>
    <mergeCell ref="P2:Q2"/>
    <mergeCell ref="R1:Y1"/>
    <mergeCell ref="R2:Y2"/>
    <mergeCell ref="I1:N1"/>
    <mergeCell ref="I2:N2"/>
    <mergeCell ref="A1:E2"/>
    <mergeCell ref="Z1:AA1"/>
    <mergeCell ref="Z2:AA2"/>
    <mergeCell ref="W4:AA4"/>
    <mergeCell ref="C4:G4"/>
    <mergeCell ref="H4:L4"/>
    <mergeCell ref="M4:Q4"/>
    <mergeCell ref="C46:K46"/>
    <mergeCell ref="A41:E42"/>
    <mergeCell ref="R4:V4"/>
    <mergeCell ref="A34:B34"/>
    <mergeCell ref="A37:B37"/>
    <mergeCell ref="A38:B38"/>
    <mergeCell ref="C47:D47"/>
    <mergeCell ref="E47:F47"/>
    <mergeCell ref="A35:B35"/>
    <mergeCell ref="A36:B36"/>
    <mergeCell ref="A48:B48"/>
    <mergeCell ref="A49:B49"/>
    <mergeCell ref="A50:B50"/>
    <mergeCell ref="A51:B51"/>
    <mergeCell ref="J47:K47"/>
    <mergeCell ref="H47:I47"/>
    <mergeCell ref="H48:I48"/>
    <mergeCell ref="H49:I49"/>
    <mergeCell ref="H50:I50"/>
    <mergeCell ref="J48:K48"/>
    <mergeCell ref="J49:K49"/>
    <mergeCell ref="J50:K50"/>
    <mergeCell ref="E48:F48"/>
    <mergeCell ref="E49:F49"/>
    <mergeCell ref="E50:F50"/>
    <mergeCell ref="E51:F51"/>
    <mergeCell ref="J51:K51"/>
    <mergeCell ref="C48:D48"/>
    <mergeCell ref="C49:D49"/>
    <mergeCell ref="C50:D50"/>
    <mergeCell ref="C51:D51"/>
    <mergeCell ref="H51:I51"/>
  </mergeCells>
  <conditionalFormatting sqref="J50 C50 G50:H50 E5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7:AA37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AA8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scale="56" orientation="landscape" blackAndWhite="1" r:id="rId1"/>
  <headerFooter>
    <oddFooter>&amp;L&amp;D&amp;R&amp;P - &amp;N</oddFooter>
  </headerFooter>
  <rowBreaks count="1" manualBreakCount="1">
    <brk id="39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</vt:lpstr>
      <vt:lpstr>Course Out Come</vt:lpstr>
      <vt:lpstr>'Course Out Come'!Print_Area</vt:lpstr>
      <vt:lpstr>'Data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 help</dc:creator>
  <cp:lastModifiedBy>admin</cp:lastModifiedBy>
  <cp:lastPrinted>2017-09-26T09:44:48Z</cp:lastPrinted>
  <dcterms:created xsi:type="dcterms:W3CDTF">2017-09-21T09:17:35Z</dcterms:created>
  <dcterms:modified xsi:type="dcterms:W3CDTF">2023-06-17T08:15:19Z</dcterms:modified>
</cp:coreProperties>
</file>